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3040" windowHeight="862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T15" i="33"/>
  <c r="AS15" i="33"/>
  <c r="AR15" i="33"/>
  <c r="AQ15" i="33"/>
  <c r="AO15" i="33"/>
  <c r="AN15" i="33"/>
  <c r="AM15" i="33"/>
  <c r="AL15" i="33"/>
  <c r="AK15" i="33"/>
  <c r="AJ15" i="33"/>
  <c r="AI15" i="33"/>
  <c r="AH15" i="33"/>
  <c r="AG15" i="33"/>
  <c r="AF15" i="33"/>
  <c r="AD15" i="33"/>
  <c r="AC15" i="33"/>
  <c r="AB15" i="33"/>
  <c r="AA15" i="33"/>
  <c r="Z15" i="33"/>
  <c r="Y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<sst xmlns="http://schemas.openxmlformats.org/spreadsheetml/2006/main" count="793" uniqueCount="122">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</sst>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1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8"/>
      <c r="B3" s="179"/>
      <c r="C3" s="179"/>
      <c r="D3" s="180"/>
      <c r="E3" s="178" t="s">
        <v>31</v>
      </c>
      <c r="F3" s="179"/>
      <c r="G3" s="179"/>
      <c r="H3" s="180"/>
      <c r="I3" s="183" t="s">
        <v>32</v>
      </c>
      <c r="J3" s="184"/>
      <c r="K3" s="184"/>
      <c r="L3" s="185"/>
      <c r="M3" s="178" t="s">
        <v>33</v>
      </c>
      <c r="N3" s="179"/>
      <c r="O3" s="179"/>
      <c r="P3" s="180"/>
      <c r="Q3" s="170">
        <v>42095</v>
      </c>
      <c r="R3" s="171"/>
      <c r="S3" s="171"/>
      <c r="T3" s="172"/>
      <c r="U3" s="170">
        <v>42125</v>
      </c>
      <c r="V3" s="171"/>
      <c r="W3" s="171"/>
      <c r="X3" s="172"/>
      <c r="Y3" s="170">
        <v>42156</v>
      </c>
      <c r="Z3" s="171"/>
      <c r="AA3" s="171"/>
      <c r="AB3" s="172"/>
      <c r="AC3" s="170">
        <v>42186</v>
      </c>
      <c r="AD3" s="171"/>
      <c r="AE3" s="171"/>
      <c r="AF3" s="172"/>
      <c r="AG3" s="170">
        <v>42217</v>
      </c>
      <c r="AH3" s="171"/>
      <c r="AI3" s="171"/>
      <c r="AJ3" s="172"/>
      <c r="AK3" s="170">
        <v>42248</v>
      </c>
      <c r="AL3" s="171"/>
      <c r="AM3" s="171"/>
      <c r="AN3" s="172"/>
      <c r="AO3" s="170">
        <v>42278</v>
      </c>
      <c r="AP3" s="171"/>
      <c r="AQ3" s="171"/>
      <c r="AR3" s="172"/>
      <c r="AS3" s="170">
        <v>42309</v>
      </c>
      <c r="AT3" s="171"/>
      <c r="AU3" s="171"/>
      <c r="AV3" s="172"/>
      <c r="AW3" s="32"/>
      <c r="AX3" s="166">
        <v>42675</v>
      </c>
      <c r="AY3" s="167"/>
      <c r="AZ3" s="167"/>
      <c r="BA3" s="167"/>
      <c r="BB3" s="167"/>
      <c r="BC3" s="167"/>
      <c r="BD3" s="167"/>
      <c r="BE3" s="177"/>
      <c r="BF3" s="166">
        <v>42705</v>
      </c>
      <c r="BG3" s="167"/>
      <c r="BH3" s="167"/>
      <c r="BI3" s="167"/>
      <c r="BJ3" s="167"/>
      <c r="BK3" s="167"/>
      <c r="BL3" s="167"/>
      <c r="BM3" s="168"/>
      <c r="BN3" s="159">
        <v>42736</v>
      </c>
      <c r="BO3" s="160"/>
      <c r="BP3" s="160"/>
      <c r="BQ3" s="160"/>
      <c r="BR3" s="160"/>
      <c r="BS3" s="160"/>
      <c r="BT3" s="160"/>
      <c r="BU3" s="186"/>
      <c r="BV3" s="187">
        <v>42767</v>
      </c>
      <c r="BW3" s="188"/>
      <c r="BX3" s="188"/>
      <c r="BY3" s="188"/>
      <c r="BZ3" s="188"/>
      <c r="CA3" s="188"/>
      <c r="CB3" s="188"/>
      <c r="CC3" s="189"/>
      <c r="CD3" s="170">
        <v>42795</v>
      </c>
      <c r="CE3" s="171"/>
      <c r="CF3" s="171"/>
      <c r="CG3" s="171"/>
      <c r="CH3" s="171"/>
      <c r="CI3" s="171"/>
      <c r="CJ3" s="171"/>
      <c r="CK3" s="172"/>
      <c r="CL3" s="170">
        <v>42826</v>
      </c>
      <c r="CM3" s="171"/>
      <c r="CN3" s="171"/>
      <c r="CO3" s="171"/>
      <c r="CP3" s="171"/>
      <c r="CQ3" s="171"/>
      <c r="CR3" s="171"/>
      <c r="CS3" s="172"/>
      <c r="CT3" s="170">
        <v>42856</v>
      </c>
      <c r="CU3" s="171"/>
      <c r="CV3" s="171"/>
      <c r="CW3" s="171"/>
      <c r="CX3" s="171"/>
      <c r="CY3" s="171"/>
      <c r="CZ3" s="171"/>
      <c r="DA3" s="172"/>
      <c r="DB3" s="173">
        <v>42887</v>
      </c>
      <c r="DC3" s="174"/>
      <c r="DD3" s="174"/>
      <c r="DE3" s="174"/>
      <c r="DF3" s="174"/>
      <c r="DG3" s="44"/>
      <c r="DH3" s="44"/>
      <c r="DI3" s="44"/>
      <c r="DJ3" s="191" t="s">
        <v>47</v>
      </c>
      <c r="DK3" s="192"/>
      <c r="DL3" s="192"/>
      <c r="DM3" s="192"/>
      <c r="DN3" s="192"/>
      <c r="DO3" s="192"/>
      <c r="DP3" s="192"/>
      <c r="DQ3" s="193"/>
      <c r="DR3" s="154" t="s">
        <v>48</v>
      </c>
      <c r="DS3" s="155"/>
      <c r="DT3" s="155"/>
      <c r="DU3" s="155"/>
      <c r="DV3" s="155"/>
      <c r="DW3" s="155"/>
      <c r="DX3" s="155"/>
      <c r="DY3" s="156"/>
      <c r="DZ3" s="159">
        <v>42979</v>
      </c>
      <c r="EA3" s="164"/>
      <c r="EB3" s="164"/>
      <c r="EC3" s="164"/>
      <c r="ED3" s="164"/>
      <c r="EE3" s="164"/>
      <c r="EF3" s="164"/>
      <c r="EG3" s="164"/>
      <c r="EH3" s="166">
        <v>43009</v>
      </c>
      <c r="EI3" s="167"/>
      <c r="EJ3" s="167"/>
      <c r="EK3" s="167"/>
      <c r="EL3" s="167"/>
      <c r="EM3" s="167"/>
      <c r="EN3" s="167"/>
      <c r="EO3" s="168"/>
      <c r="EP3" s="159">
        <v>43040</v>
      </c>
      <c r="EQ3" s="160"/>
      <c r="ER3" s="160"/>
      <c r="ES3" s="160"/>
      <c r="ET3" s="160"/>
      <c r="EU3" s="160"/>
      <c r="EV3" s="160"/>
      <c r="EW3" s="160"/>
      <c r="EX3" s="196">
        <v>43070</v>
      </c>
      <c r="EY3" s="197"/>
      <c r="EZ3" s="197"/>
      <c r="FA3" s="197"/>
      <c r="FB3" s="197"/>
      <c r="FC3" s="197"/>
      <c r="FD3" s="197"/>
      <c r="FE3" s="197"/>
    </row>
    <row r="4" spans="1:161" ht="36" customHeight="1" x14ac:dyDescent="0.35">
      <c r="A4" s="181" t="s">
        <v>0</v>
      </c>
      <c r="B4" s="169" t="s">
        <v>1</v>
      </c>
      <c r="C4" s="169" t="s">
        <v>2</v>
      </c>
      <c r="D4" s="169" t="s">
        <v>1</v>
      </c>
      <c r="E4" s="169" t="s">
        <v>1</v>
      </c>
      <c r="F4" s="169" t="s">
        <v>2</v>
      </c>
      <c r="G4" s="169" t="s">
        <v>1</v>
      </c>
      <c r="H4" s="169" t="s">
        <v>2</v>
      </c>
      <c r="I4" s="169" t="s">
        <v>1</v>
      </c>
      <c r="J4" s="169" t="s">
        <v>2</v>
      </c>
      <c r="K4" s="169" t="s">
        <v>1</v>
      </c>
      <c r="L4" s="169" t="s">
        <v>2</v>
      </c>
      <c r="M4" s="169" t="s">
        <v>1</v>
      </c>
      <c r="N4" s="169" t="s">
        <v>2</v>
      </c>
      <c r="O4" s="169" t="s">
        <v>1</v>
      </c>
      <c r="P4" s="169" t="s">
        <v>2</v>
      </c>
      <c r="Q4" s="169" t="s">
        <v>1</v>
      </c>
      <c r="R4" s="169" t="s">
        <v>2</v>
      </c>
      <c r="S4" s="169" t="s">
        <v>1</v>
      </c>
      <c r="T4" s="169" t="s">
        <v>2</v>
      </c>
      <c r="U4" s="169" t="s">
        <v>1</v>
      </c>
      <c r="V4" s="169" t="s">
        <v>2</v>
      </c>
      <c r="W4" s="169" t="s">
        <v>1</v>
      </c>
      <c r="X4" s="169" t="s">
        <v>2</v>
      </c>
      <c r="Y4" s="169" t="s">
        <v>1</v>
      </c>
      <c r="Z4" s="169" t="s">
        <v>2</v>
      </c>
      <c r="AA4" s="169" t="s">
        <v>1</v>
      </c>
      <c r="AB4" s="169" t="s">
        <v>2</v>
      </c>
      <c r="AC4" s="169" t="s">
        <v>1</v>
      </c>
      <c r="AD4" s="169" t="s">
        <v>2</v>
      </c>
      <c r="AE4" s="169" t="s">
        <v>1</v>
      </c>
      <c r="AF4" s="169" t="s">
        <v>2</v>
      </c>
      <c r="AG4" s="169" t="s">
        <v>1</v>
      </c>
      <c r="AH4" s="169" t="s">
        <v>2</v>
      </c>
      <c r="AI4" s="169" t="s">
        <v>1</v>
      </c>
      <c r="AJ4" s="169" t="s">
        <v>2</v>
      </c>
      <c r="AK4" s="169" t="s">
        <v>1</v>
      </c>
      <c r="AL4" s="169" t="s">
        <v>2</v>
      </c>
      <c r="AM4" s="169" t="s">
        <v>1</v>
      </c>
      <c r="AN4" s="169" t="s">
        <v>2</v>
      </c>
      <c r="AO4" s="169" t="s">
        <v>1</v>
      </c>
      <c r="AP4" s="169" t="s">
        <v>2</v>
      </c>
      <c r="AQ4" s="169" t="s">
        <v>1</v>
      </c>
      <c r="AR4" s="169" t="s">
        <v>2</v>
      </c>
      <c r="AS4" s="169" t="s">
        <v>1</v>
      </c>
      <c r="AT4" s="169" t="s">
        <v>2</v>
      </c>
      <c r="AU4" s="169" t="s">
        <v>1</v>
      </c>
      <c r="AV4" s="169" t="s">
        <v>2</v>
      </c>
      <c r="AW4" s="169" t="s">
        <v>40</v>
      </c>
      <c r="AX4" s="169" t="s">
        <v>1</v>
      </c>
      <c r="AY4" s="169" t="s">
        <v>2</v>
      </c>
      <c r="AZ4" s="169" t="s">
        <v>1</v>
      </c>
      <c r="BA4" s="169" t="s">
        <v>2</v>
      </c>
      <c r="BB4" s="169" t="s">
        <v>37</v>
      </c>
      <c r="BC4" s="169" t="s">
        <v>38</v>
      </c>
      <c r="BD4" s="169" t="s">
        <v>39</v>
      </c>
      <c r="BE4" s="169" t="s">
        <v>40</v>
      </c>
      <c r="BF4" s="169" t="s">
        <v>1</v>
      </c>
      <c r="BG4" s="169" t="s">
        <v>2</v>
      </c>
      <c r="BH4" s="169" t="s">
        <v>1</v>
      </c>
      <c r="BI4" s="169" t="s">
        <v>2</v>
      </c>
      <c r="BJ4" s="169" t="s">
        <v>37</v>
      </c>
      <c r="BK4" s="169" t="s">
        <v>38</v>
      </c>
      <c r="BL4" s="169" t="s">
        <v>39</v>
      </c>
      <c r="BM4" s="169" t="s">
        <v>40</v>
      </c>
      <c r="BN4" s="161" t="s">
        <v>1</v>
      </c>
      <c r="BO4" s="161" t="s">
        <v>2</v>
      </c>
      <c r="BP4" s="161" t="s">
        <v>1</v>
      </c>
      <c r="BQ4" s="161" t="s">
        <v>2</v>
      </c>
      <c r="BR4" s="161" t="s">
        <v>37</v>
      </c>
      <c r="BS4" s="161" t="s">
        <v>38</v>
      </c>
      <c r="BT4" s="161" t="s">
        <v>39</v>
      </c>
      <c r="BU4" s="161" t="s">
        <v>40</v>
      </c>
      <c r="BV4" s="169" t="s">
        <v>1</v>
      </c>
      <c r="BW4" s="169" t="s">
        <v>2</v>
      </c>
      <c r="BX4" s="169" t="s">
        <v>1</v>
      </c>
      <c r="BY4" s="169" t="s">
        <v>2</v>
      </c>
      <c r="BZ4" s="169" t="s">
        <v>37</v>
      </c>
      <c r="CA4" s="169" t="s">
        <v>38</v>
      </c>
      <c r="CB4" s="169" t="s">
        <v>39</v>
      </c>
      <c r="CC4" s="169" t="s">
        <v>40</v>
      </c>
      <c r="CD4" s="169" t="s">
        <v>1</v>
      </c>
      <c r="CE4" s="169" t="s">
        <v>2</v>
      </c>
      <c r="CF4" s="169" t="s">
        <v>1</v>
      </c>
      <c r="CG4" s="169" t="s">
        <v>2</v>
      </c>
      <c r="CH4" s="169" t="s">
        <v>37</v>
      </c>
      <c r="CI4" s="169" t="s">
        <v>38</v>
      </c>
      <c r="CJ4" s="169" t="s">
        <v>39</v>
      </c>
      <c r="CK4" s="169" t="s">
        <v>40</v>
      </c>
      <c r="CL4" s="169" t="s">
        <v>1</v>
      </c>
      <c r="CM4" s="169" t="s">
        <v>2</v>
      </c>
      <c r="CN4" s="169" t="s">
        <v>1</v>
      </c>
      <c r="CO4" s="169" t="s">
        <v>2</v>
      </c>
      <c r="CP4" s="169" t="s">
        <v>37</v>
      </c>
      <c r="CQ4" s="169" t="s">
        <v>38</v>
      </c>
      <c r="CR4" s="169" t="s">
        <v>39</v>
      </c>
      <c r="CS4" s="169" t="s">
        <v>40</v>
      </c>
      <c r="CT4" s="194" t="s">
        <v>1</v>
      </c>
      <c r="CU4" s="194" t="s">
        <v>2</v>
      </c>
      <c r="CV4" s="194" t="s">
        <v>1</v>
      </c>
      <c r="CW4" s="194" t="s">
        <v>2</v>
      </c>
      <c r="CX4" s="194" t="s">
        <v>37</v>
      </c>
      <c r="CY4" s="194" t="s">
        <v>38</v>
      </c>
      <c r="CZ4" s="194" t="s">
        <v>39</v>
      </c>
      <c r="DA4" s="194" t="s">
        <v>40</v>
      </c>
      <c r="DB4" s="169" t="s">
        <v>1</v>
      </c>
      <c r="DC4" s="169" t="s">
        <v>2</v>
      </c>
      <c r="DD4" s="169" t="s">
        <v>1</v>
      </c>
      <c r="DE4" s="169" t="s">
        <v>2</v>
      </c>
      <c r="DF4" s="169" t="s">
        <v>37</v>
      </c>
      <c r="DG4" s="169" t="s">
        <v>38</v>
      </c>
      <c r="DH4" s="169" t="s">
        <v>39</v>
      </c>
      <c r="DI4" s="169" t="s">
        <v>40</v>
      </c>
      <c r="DJ4" s="162" t="s">
        <v>1</v>
      </c>
      <c r="DK4" s="162" t="s">
        <v>2</v>
      </c>
      <c r="DL4" s="162" t="s">
        <v>1</v>
      </c>
      <c r="DM4" s="162" t="s">
        <v>2</v>
      </c>
      <c r="DN4" s="162" t="s">
        <v>37</v>
      </c>
      <c r="DO4" s="176" t="s">
        <v>38</v>
      </c>
      <c r="DP4" s="176" t="s">
        <v>39</v>
      </c>
      <c r="DQ4" s="176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90" t="s">
        <v>38</v>
      </c>
      <c r="DX4" s="190" t="s">
        <v>39</v>
      </c>
      <c r="DY4" s="190" t="s">
        <v>40</v>
      </c>
      <c r="DZ4" s="153" t="s">
        <v>1</v>
      </c>
      <c r="EA4" s="153" t="s">
        <v>2</v>
      </c>
      <c r="EB4" s="153" t="s">
        <v>1</v>
      </c>
      <c r="EC4" s="153" t="s">
        <v>2</v>
      </c>
      <c r="ED4" s="153" t="s">
        <v>37</v>
      </c>
      <c r="EE4" s="163" t="s">
        <v>38</v>
      </c>
      <c r="EF4" s="163" t="s">
        <v>39</v>
      </c>
      <c r="EG4" s="163" t="s">
        <v>40</v>
      </c>
      <c r="EH4" s="152" t="s">
        <v>1</v>
      </c>
      <c r="EI4" s="152" t="s">
        <v>2</v>
      </c>
      <c r="EJ4" s="152" t="s">
        <v>1</v>
      </c>
      <c r="EK4" s="152" t="s">
        <v>2</v>
      </c>
      <c r="EL4" s="152" t="s">
        <v>37</v>
      </c>
      <c r="EM4" s="152" t="s">
        <v>38</v>
      </c>
      <c r="EN4" s="152" t="s">
        <v>39</v>
      </c>
      <c r="EO4" s="152" t="s">
        <v>40</v>
      </c>
      <c r="EP4" s="161" t="s">
        <v>1</v>
      </c>
      <c r="EQ4" s="161" t="s">
        <v>2</v>
      </c>
      <c r="ER4" s="161" t="s">
        <v>1</v>
      </c>
      <c r="ES4" s="161" t="s">
        <v>2</v>
      </c>
      <c r="ET4" s="161" t="s">
        <v>37</v>
      </c>
      <c r="EU4" s="161" t="s">
        <v>38</v>
      </c>
      <c r="EV4" s="80" t="s">
        <v>39</v>
      </c>
      <c r="EW4" s="80" t="s">
        <v>40</v>
      </c>
      <c r="EX4" s="175" t="s">
        <v>1</v>
      </c>
      <c r="EY4" s="175" t="s">
        <v>2</v>
      </c>
      <c r="EZ4" s="175" t="s">
        <v>1</v>
      </c>
      <c r="FA4" s="175" t="s">
        <v>2</v>
      </c>
      <c r="FB4" s="175" t="s">
        <v>37</v>
      </c>
      <c r="FC4" s="169" t="s">
        <v>38</v>
      </c>
      <c r="FD4" s="169" t="s">
        <v>39</v>
      </c>
      <c r="FE4" s="169" t="s">
        <v>40</v>
      </c>
    </row>
    <row r="5" spans="1:161" ht="15" customHeight="1" x14ac:dyDescent="0.35">
      <c r="A5" s="18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95"/>
      <c r="CU5" s="195"/>
      <c r="CV5" s="195"/>
      <c r="CW5" s="195"/>
      <c r="CX5" s="195"/>
      <c r="CY5" s="195"/>
      <c r="CZ5" s="195"/>
      <c r="DA5" s="195"/>
      <c r="DB5" s="162"/>
      <c r="DC5" s="162"/>
      <c r="DD5" s="162"/>
      <c r="DE5" s="162"/>
      <c r="DF5" s="162"/>
      <c r="DG5" s="162"/>
      <c r="DH5" s="162"/>
      <c r="DI5" s="162"/>
      <c r="DJ5" s="175"/>
      <c r="DK5" s="175"/>
      <c r="DL5" s="175"/>
      <c r="DM5" s="175"/>
      <c r="DN5" s="175"/>
      <c r="DO5" s="162"/>
      <c r="DP5" s="162"/>
      <c r="DQ5" s="162"/>
      <c r="DR5" s="158"/>
      <c r="DS5" s="158"/>
      <c r="DT5" s="158"/>
      <c r="DU5" s="158"/>
      <c r="DV5" s="158"/>
      <c r="DW5" s="157"/>
      <c r="DX5" s="157"/>
      <c r="DY5" s="157"/>
      <c r="DZ5" s="165"/>
      <c r="EA5" s="165"/>
      <c r="EB5" s="165"/>
      <c r="EC5" s="165"/>
      <c r="ED5" s="165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62"/>
      <c r="EQ5" s="162"/>
      <c r="ER5" s="162"/>
      <c r="ES5" s="162"/>
      <c r="ET5" s="162"/>
      <c r="EU5" s="162"/>
      <c r="EV5" s="79"/>
      <c r="EW5" s="79"/>
      <c r="EX5" s="175"/>
      <c r="EY5" s="175"/>
      <c r="EZ5" s="175"/>
      <c r="FA5" s="175"/>
      <c r="FB5" s="175"/>
      <c r="FC5" s="162"/>
      <c r="FD5" s="162"/>
      <c r="FE5" s="16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198" t="s">
        <v>49</v>
      </c>
      <c r="K1" s="199"/>
      <c r="L1" s="198" t="s">
        <v>50</v>
      </c>
      <c r="M1" s="199"/>
    </row>
    <row r="2" spans="1:13" ht="18.75" customHeight="1" x14ac:dyDescent="0.35">
      <c r="A2" s="200" t="s">
        <v>0</v>
      </c>
      <c r="B2" s="202" t="s">
        <v>52</v>
      </c>
      <c r="C2" s="202"/>
      <c r="D2" s="202" t="s">
        <v>39</v>
      </c>
      <c r="E2" s="202"/>
      <c r="F2" s="202" t="s">
        <v>52</v>
      </c>
      <c r="G2" s="202"/>
      <c r="H2" s="202" t="s">
        <v>39</v>
      </c>
      <c r="I2" s="202"/>
      <c r="J2" s="202" t="s">
        <v>55</v>
      </c>
      <c r="K2" s="202" t="s">
        <v>2</v>
      </c>
      <c r="L2" s="202" t="s">
        <v>55</v>
      </c>
      <c r="M2" s="202" t="s">
        <v>2</v>
      </c>
    </row>
    <row r="3" spans="1:13" ht="111" x14ac:dyDescent="0.35">
      <c r="A3" s="201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2"/>
      <c r="K3" s="202"/>
      <c r="L3" s="202"/>
      <c r="M3" s="202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12" t="s">
        <v>94</v>
      </c>
      <c r="K1" s="213"/>
      <c r="L1" s="213"/>
      <c r="M1" s="214"/>
      <c r="N1" s="212" t="s">
        <v>51</v>
      </c>
      <c r="O1" s="213"/>
      <c r="P1" s="213"/>
      <c r="Q1" s="213"/>
      <c r="R1" s="213"/>
      <c r="S1" s="214"/>
      <c r="T1" s="207" t="s">
        <v>49</v>
      </c>
      <c r="U1" s="217"/>
      <c r="V1" s="207" t="s">
        <v>50</v>
      </c>
      <c r="W1" s="217"/>
      <c r="X1" s="210" t="s">
        <v>94</v>
      </c>
      <c r="Y1" s="211"/>
    </row>
    <row r="2" spans="1:25" ht="18.75" customHeight="1" x14ac:dyDescent="0.35">
      <c r="A2" s="204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7" t="s">
        <v>95</v>
      </c>
      <c r="K2" s="208"/>
      <c r="L2" s="207" t="s">
        <v>53</v>
      </c>
      <c r="M2" s="208"/>
      <c r="N2" s="215" t="s">
        <v>37</v>
      </c>
      <c r="O2" s="215" t="s">
        <v>38</v>
      </c>
      <c r="P2" s="215" t="s">
        <v>39</v>
      </c>
      <c r="Q2" s="215" t="s">
        <v>54</v>
      </c>
      <c r="R2" s="215" t="s">
        <v>53</v>
      </c>
      <c r="S2" s="215" t="s">
        <v>40</v>
      </c>
      <c r="T2" s="206" t="s">
        <v>55</v>
      </c>
      <c r="U2" s="206" t="s">
        <v>2</v>
      </c>
      <c r="V2" s="206" t="s">
        <v>55</v>
      </c>
      <c r="W2" s="206" t="s">
        <v>2</v>
      </c>
      <c r="X2" s="215" t="s">
        <v>96</v>
      </c>
      <c r="Y2" s="215" t="s">
        <v>97</v>
      </c>
    </row>
    <row r="3" spans="1:25" ht="111" x14ac:dyDescent="0.35">
      <c r="A3" s="205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6"/>
      <c r="O3" s="216"/>
      <c r="P3" s="216"/>
      <c r="Q3" s="216"/>
      <c r="R3" s="216"/>
      <c r="S3" s="216"/>
      <c r="T3" s="206"/>
      <c r="U3" s="206"/>
      <c r="V3" s="206"/>
      <c r="W3" s="206"/>
      <c r="X3" s="218"/>
      <c r="Y3" s="218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219" t="s">
        <v>49</v>
      </c>
      <c r="K1" s="199"/>
      <c r="L1" s="219" t="s">
        <v>50</v>
      </c>
      <c r="M1" s="199"/>
    </row>
    <row r="2" spans="1:13" ht="18.5" x14ac:dyDescent="0.35"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0"/>
      <c r="K3" s="220"/>
      <c r="L3" s="220"/>
      <c r="M3" s="220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G35" sqref="AG35"/>
    </sheetView>
  </sheetViews>
  <sheetFormatPr defaultRowHeight="14.5" x14ac:dyDescent="0.35"/>
  <cols>
    <col min="1" max="1" width="36.54296875" style="89" customWidth="1"/>
    <col min="2" max="3" width="26.54296875" style="140" customWidth="1"/>
    <col min="4" max="12" width="9.6328125" customWidth="1"/>
    <col min="13" max="13" width="9.54296875" customWidth="1"/>
    <col min="14" max="23" width="9.08984375" customWidth="1"/>
    <col min="24" max="28" width="8.6328125" customWidth="1"/>
    <col min="29" max="30" width="10.6328125" customWidth="1"/>
    <col min="31" max="42" width="8.6328125" customWidth="1"/>
    <col min="43" max="43" width="11.6328125" customWidth="1"/>
    <col min="44" max="46" width="8.6328125" customWidth="1"/>
    <col min="47" max="48" width="11" customWidth="1"/>
    <col min="49" max="49" width="17.08984375" customWidth="1"/>
  </cols>
  <sheetData>
    <row r="1" spans="1:46" s="136" customFormat="1" ht="12" x14ac:dyDescent="0.3">
      <c r="A1" s="135"/>
      <c r="B1" s="138"/>
      <c r="C1" s="138"/>
      <c r="D1" s="230" t="s">
        <v>49</v>
      </c>
      <c r="E1" s="231"/>
      <c r="F1" s="231"/>
      <c r="G1" s="231"/>
      <c r="H1" s="231"/>
      <c r="I1" s="231"/>
      <c r="J1" s="231"/>
      <c r="K1" s="232"/>
      <c r="L1" s="230" t="s">
        <v>50</v>
      </c>
      <c r="M1" s="231"/>
      <c r="N1" s="231"/>
      <c r="O1" s="231"/>
      <c r="P1" s="231"/>
      <c r="Q1" s="231"/>
      <c r="R1" s="231"/>
      <c r="S1" s="232"/>
      <c r="T1" s="230" t="s">
        <v>94</v>
      </c>
      <c r="U1" s="237"/>
      <c r="V1" s="237"/>
      <c r="W1" s="235"/>
      <c r="X1" s="238" t="s">
        <v>51</v>
      </c>
      <c r="Y1" s="238"/>
      <c r="Z1" s="238"/>
      <c r="AA1" s="238"/>
      <c r="AB1" s="238"/>
      <c r="AC1" s="238"/>
      <c r="AD1" s="238"/>
      <c r="AE1" s="238"/>
      <c r="AF1" s="224" t="s">
        <v>49</v>
      </c>
      <c r="AG1" s="239"/>
      <c r="AH1" s="239"/>
      <c r="AI1" s="225"/>
      <c r="AJ1" s="224" t="s">
        <v>50</v>
      </c>
      <c r="AK1" s="239"/>
      <c r="AL1" s="239"/>
      <c r="AM1" s="225"/>
      <c r="AN1" s="234" t="s">
        <v>94</v>
      </c>
      <c r="AO1" s="235"/>
      <c r="AQ1" s="221" t="s">
        <v>49</v>
      </c>
      <c r="AR1" s="222"/>
      <c r="AS1" s="221" t="s">
        <v>50</v>
      </c>
      <c r="AT1" s="222"/>
    </row>
    <row r="2" spans="1:46" s="136" customFormat="1" ht="12" x14ac:dyDescent="0.3">
      <c r="A2" s="228" t="s">
        <v>0</v>
      </c>
      <c r="B2" s="138"/>
      <c r="C2" s="138"/>
      <c r="D2" s="233" t="s">
        <v>52</v>
      </c>
      <c r="E2" s="233"/>
      <c r="F2" s="233" t="s">
        <v>39</v>
      </c>
      <c r="G2" s="233"/>
      <c r="H2" s="224" t="s">
        <v>101</v>
      </c>
      <c r="I2" s="225"/>
      <c r="J2" s="224" t="s">
        <v>102</v>
      </c>
      <c r="K2" s="225"/>
      <c r="L2" s="233" t="s">
        <v>52</v>
      </c>
      <c r="M2" s="233"/>
      <c r="N2" s="233" t="s">
        <v>39</v>
      </c>
      <c r="O2" s="233"/>
      <c r="P2" s="224" t="s">
        <v>101</v>
      </c>
      <c r="Q2" s="225"/>
      <c r="R2" s="224" t="s">
        <v>102</v>
      </c>
      <c r="S2" s="225"/>
      <c r="T2" s="224" t="s">
        <v>95</v>
      </c>
      <c r="U2" s="235"/>
      <c r="V2" s="224" t="s">
        <v>53</v>
      </c>
      <c r="W2" s="235"/>
      <c r="X2" s="233" t="s">
        <v>37</v>
      </c>
      <c r="Y2" s="226" t="s">
        <v>38</v>
      </c>
      <c r="Z2" s="226" t="s">
        <v>39</v>
      </c>
      <c r="AA2" s="226" t="s">
        <v>101</v>
      </c>
      <c r="AB2" s="226" t="s">
        <v>102</v>
      </c>
      <c r="AC2" s="226" t="s">
        <v>54</v>
      </c>
      <c r="AD2" s="226" t="s">
        <v>53</v>
      </c>
      <c r="AE2" s="226" t="s">
        <v>40</v>
      </c>
      <c r="AF2" s="233" t="s">
        <v>55</v>
      </c>
      <c r="AG2" s="233" t="s">
        <v>2</v>
      </c>
      <c r="AH2" s="226" t="s">
        <v>101</v>
      </c>
      <c r="AI2" s="226" t="s">
        <v>102</v>
      </c>
      <c r="AJ2" s="233" t="s">
        <v>55</v>
      </c>
      <c r="AK2" s="233" t="s">
        <v>2</v>
      </c>
      <c r="AL2" s="226" t="s">
        <v>101</v>
      </c>
      <c r="AM2" s="226" t="s">
        <v>102</v>
      </c>
      <c r="AN2" s="226" t="s">
        <v>96</v>
      </c>
      <c r="AO2" s="226" t="s">
        <v>97</v>
      </c>
      <c r="AQ2" s="223" t="s">
        <v>55</v>
      </c>
      <c r="AR2" s="223" t="s">
        <v>2</v>
      </c>
      <c r="AS2" s="223" t="s">
        <v>55</v>
      </c>
      <c r="AT2" s="223" t="s">
        <v>2</v>
      </c>
    </row>
    <row r="3" spans="1:46" s="136" customFormat="1" ht="48" x14ac:dyDescent="0.3">
      <c r="A3" s="229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3"/>
      <c r="Y3" s="227"/>
      <c r="Z3" s="227"/>
      <c r="AA3" s="227"/>
      <c r="AB3" s="227"/>
      <c r="AC3" s="240"/>
      <c r="AD3" s="227"/>
      <c r="AE3" s="227"/>
      <c r="AF3" s="233"/>
      <c r="AG3" s="233"/>
      <c r="AH3" s="227"/>
      <c r="AI3" s="227"/>
      <c r="AJ3" s="233"/>
      <c r="AK3" s="233"/>
      <c r="AL3" s="227"/>
      <c r="AM3" s="227"/>
      <c r="AN3" s="236"/>
      <c r="AO3" s="236"/>
      <c r="AQ3" s="223"/>
      <c r="AR3" s="223"/>
      <c r="AS3" s="223"/>
      <c r="AT3" s="223"/>
    </row>
    <row r="4" spans="1:46" x14ac:dyDescent="0.35">
      <c r="A4" s="134" t="s">
        <v>3</v>
      </c>
      <c r="B4" s="143" t="s">
        <v>106</v>
      </c>
      <c r="C4" s="143"/>
      <c r="D4" s="141">
        <v>2104</v>
      </c>
      <c r="E4" s="141">
        <v>2102.83</v>
      </c>
      <c r="F4" s="141">
        <v>1453.18</v>
      </c>
      <c r="G4" s="141">
        <v>1268.5</v>
      </c>
      <c r="H4" s="141">
        <v>0</v>
      </c>
      <c r="I4" s="141">
        <v>84</v>
      </c>
      <c r="J4" s="141">
        <v>96.32</v>
      </c>
      <c r="K4" s="144">
        <v>84</v>
      </c>
      <c r="L4" s="142">
        <v>1488</v>
      </c>
      <c r="M4" s="141">
        <v>1403</v>
      </c>
      <c r="N4" s="141">
        <v>1046.05</v>
      </c>
      <c r="O4" s="141">
        <v>902.5</v>
      </c>
      <c r="P4" s="141">
        <v>0</v>
      </c>
      <c r="Q4" s="141">
        <v>36</v>
      </c>
      <c r="R4" s="141">
        <v>69.95</v>
      </c>
      <c r="S4" s="141">
        <v>36</v>
      </c>
      <c r="T4" s="141">
        <v>0</v>
      </c>
      <c r="U4" s="141">
        <v>0</v>
      </c>
      <c r="V4" s="141">
        <v>0</v>
      </c>
      <c r="W4" s="141">
        <v>0</v>
      </c>
      <c r="X4" s="141">
        <v>591</v>
      </c>
      <c r="Y4" s="147">
        <f t="shared" ref="Y4:Y31" si="0">IFERROR(SUM(E4+M4)/X4,)</f>
        <v>5.9320304568527922</v>
      </c>
      <c r="Z4" s="147">
        <f t="shared" ref="Z4:Z31" si="1">IFERROR(SUM(G4+O4)/X4,0)</f>
        <v>3.6734348561759731</v>
      </c>
      <c r="AA4" s="147">
        <f t="shared" ref="AA4:AA31" si="2">IFERROR(SUM(I4+Q4)/X4,0)</f>
        <v>0.20304568527918782</v>
      </c>
      <c r="AB4" s="147">
        <f t="shared" ref="AB4:AB31" si="3">IFERROR(SUM(K4+S4)/X4,)</f>
        <v>0.20304568527918782</v>
      </c>
      <c r="AC4" s="147">
        <f>IFERROR(SUM(U4)/X4,0)</f>
        <v>0</v>
      </c>
      <c r="AD4" s="148">
        <f>IFERROR(SUM(W4)/X4,)</f>
        <v>0</v>
      </c>
      <c r="AE4" s="149">
        <f t="shared" ref="AE4:AE31" si="4">SUM(Y4:AD4)</f>
        <v>10.011556683587141</v>
      </c>
      <c r="AF4" s="150">
        <f t="shared" ref="AF4:AF31" si="5">IFERROR((E4)/D4,0)</f>
        <v>0.99944391634980989</v>
      </c>
      <c r="AG4" s="150">
        <f t="shared" ref="AG4:AG31" si="6">IFERROR((G4/F4),0)</f>
        <v>0.87291319726393146</v>
      </c>
      <c r="AH4" s="150">
        <f t="shared" ref="AH4:AH31" si="7">IFERROR((I4/H4),0)</f>
        <v>0</v>
      </c>
      <c r="AI4" s="150">
        <f t="shared" ref="AI4:AI31" si="8">IFERROR((K4/J4),0)</f>
        <v>0.87209302325581406</v>
      </c>
      <c r="AJ4" s="150">
        <f t="shared" ref="AJ4:AJ31" si="9">IFERROR((M4/L4),)</f>
        <v>0.9428763440860215</v>
      </c>
      <c r="AK4" s="150">
        <f t="shared" ref="AK4:AK31" si="10">IFERROR((O4/N4),0)</f>
        <v>0.86276946608670713</v>
      </c>
      <c r="AL4" s="150">
        <f t="shared" ref="AL4:AL31" si="11">IFERROR((P4/Q4),0)</f>
        <v>0</v>
      </c>
      <c r="AM4" s="150">
        <f t="shared" ref="AM4:AM31" si="12">IFERROR((S4/R4),)</f>
        <v>0.51465332380271622</v>
      </c>
      <c r="AN4" s="150">
        <f>IFERROR((U4/T4),)</f>
        <v>0</v>
      </c>
      <c r="AO4" s="150">
        <f>IFERROR((W4/V4),0)</f>
        <v>0</v>
      </c>
      <c r="AQ4" s="124">
        <f t="shared" ref="AQ4:AQ31" si="13">IFERROR(SUM(E4+I4)/(D4+H4),0)</f>
        <v>1.0393678707224334</v>
      </c>
      <c r="AR4" s="124">
        <f t="shared" ref="AR4:AR31" si="14">IFERROR(SUM(G4+K4)/(F4+J4),0)</f>
        <v>0.87286221361729588</v>
      </c>
      <c r="AS4" s="124">
        <f t="shared" ref="AS4:AS31" si="15">IFERROR(SUM(M4+Q4)/(L4+P4),0)</f>
        <v>0.96706989247311825</v>
      </c>
      <c r="AT4" s="124">
        <f t="shared" ref="AT4:AT31" si="16">IFERROR(SUM(O4+S4)/(N4+R4),0)</f>
        <v>0.84094982078853042</v>
      </c>
    </row>
    <row r="5" spans="1:46" x14ac:dyDescent="0.35">
      <c r="A5" s="134" t="s">
        <v>4</v>
      </c>
      <c r="B5" s="143" t="s">
        <v>116</v>
      </c>
      <c r="C5" s="143"/>
      <c r="D5" s="141">
        <v>2199.9700000000003</v>
      </c>
      <c r="E5" s="141">
        <v>1353.17</v>
      </c>
      <c r="F5" s="141">
        <v>1761.46</v>
      </c>
      <c r="G5" s="141">
        <v>906.5</v>
      </c>
      <c r="H5" s="141">
        <v>260.52999999999997</v>
      </c>
      <c r="I5" s="141">
        <v>272</v>
      </c>
      <c r="J5" s="141">
        <v>83.04</v>
      </c>
      <c r="K5" s="144">
        <v>120</v>
      </c>
      <c r="L5" s="142">
        <v>1968.46</v>
      </c>
      <c r="M5" s="141">
        <v>1460</v>
      </c>
      <c r="N5" s="141">
        <v>1790.25</v>
      </c>
      <c r="O5" s="141">
        <v>1012.3299999999999</v>
      </c>
      <c r="P5" s="141">
        <v>231.04</v>
      </c>
      <c r="Q5" s="141">
        <v>96</v>
      </c>
      <c r="R5" s="141">
        <v>69.75</v>
      </c>
      <c r="S5" s="141">
        <v>48</v>
      </c>
      <c r="T5" s="141">
        <v>0</v>
      </c>
      <c r="U5" s="142">
        <v>0</v>
      </c>
      <c r="V5" s="142">
        <v>0</v>
      </c>
      <c r="W5" s="142">
        <v>0</v>
      </c>
      <c r="X5" s="141">
        <v>721</v>
      </c>
      <c r="Y5" s="147">
        <f t="shared" si="0"/>
        <v>3.9017614424410541</v>
      </c>
      <c r="Z5" s="147">
        <f t="shared" si="1"/>
        <v>2.6613453536754506</v>
      </c>
      <c r="AA5" s="147">
        <f t="shared" si="2"/>
        <v>0.51040221914008321</v>
      </c>
      <c r="AB5" s="147">
        <f t="shared" si="3"/>
        <v>0.23300970873786409</v>
      </c>
      <c r="AC5" s="147">
        <f t="shared" ref="AC5:AC31" si="17">IFERROR(SUM(U5)/X5,0)</f>
        <v>0</v>
      </c>
      <c r="AD5" s="148">
        <f t="shared" ref="AD5:AD31" si="18">IFERROR(SUM(W5)/X5,)</f>
        <v>0</v>
      </c>
      <c r="AE5" s="149">
        <f t="shared" si="4"/>
        <v>7.3065187239944516</v>
      </c>
      <c r="AF5" s="150">
        <f t="shared" si="5"/>
        <v>0.61508566025900346</v>
      </c>
      <c r="AG5" s="150">
        <f t="shared" si="6"/>
        <v>0.51462990927980201</v>
      </c>
      <c r="AH5" s="150">
        <f t="shared" si="7"/>
        <v>1.044025640041454</v>
      </c>
      <c r="AI5" s="150">
        <f t="shared" si="8"/>
        <v>1.445086705202312</v>
      </c>
      <c r="AJ5" s="150">
        <f t="shared" si="9"/>
        <v>0.74169655466710016</v>
      </c>
      <c r="AK5" s="150">
        <f t="shared" si="10"/>
        <v>0.56546850998463893</v>
      </c>
      <c r="AL5" s="150">
        <f t="shared" si="11"/>
        <v>2.4066666666666667</v>
      </c>
      <c r="AM5" s="150">
        <f t="shared" si="12"/>
        <v>0.68817204301075274</v>
      </c>
      <c r="AN5" s="150">
        <f t="shared" ref="AN5:AN31" si="19">IFERROR((U5/T5),)</f>
        <v>0</v>
      </c>
      <c r="AO5" s="150">
        <f t="shared" ref="AO5:AO31" si="20">IFERROR((W5/V5),0)</f>
        <v>0</v>
      </c>
      <c r="AQ5" s="124">
        <f t="shared" si="13"/>
        <v>0.66050396260922584</v>
      </c>
      <c r="AR5" s="124">
        <f t="shared" si="14"/>
        <v>0.55651938194632689</v>
      </c>
      <c r="AS5" s="124">
        <f t="shared" si="15"/>
        <v>0.70743350761536716</v>
      </c>
      <c r="AT5" s="124">
        <f t="shared" si="16"/>
        <v>0.57006989247311823</v>
      </c>
    </row>
    <row r="6" spans="1:46" x14ac:dyDescent="0.35">
      <c r="A6" s="134" t="s">
        <v>5</v>
      </c>
      <c r="B6" s="143" t="s">
        <v>107</v>
      </c>
      <c r="C6" s="143"/>
      <c r="D6" s="141">
        <v>2407.9</v>
      </c>
      <c r="E6" s="142">
        <v>2092.4299999999998</v>
      </c>
      <c r="F6" s="142">
        <v>1518.5</v>
      </c>
      <c r="G6" s="142">
        <v>1299.5</v>
      </c>
      <c r="H6" s="141">
        <v>36.67</v>
      </c>
      <c r="I6" s="142">
        <v>24</v>
      </c>
      <c r="J6" s="141">
        <v>0</v>
      </c>
      <c r="K6" s="144">
        <v>0</v>
      </c>
      <c r="L6" s="142">
        <v>1099.53</v>
      </c>
      <c r="M6" s="142">
        <v>1237.92</v>
      </c>
      <c r="N6" s="142">
        <v>1488</v>
      </c>
      <c r="O6" s="142">
        <v>1103</v>
      </c>
      <c r="P6" s="141">
        <v>16.47</v>
      </c>
      <c r="Q6" s="142">
        <v>0</v>
      </c>
      <c r="R6" s="141">
        <v>0</v>
      </c>
      <c r="S6" s="141">
        <v>0</v>
      </c>
      <c r="T6" s="141">
        <v>0</v>
      </c>
      <c r="U6" s="145">
        <v>0</v>
      </c>
      <c r="V6" s="142">
        <v>0</v>
      </c>
      <c r="W6" s="142">
        <v>0</v>
      </c>
      <c r="X6" s="141">
        <v>1081</v>
      </c>
      <c r="Y6" s="147">
        <f t="shared" si="0"/>
        <v>3.0808048103607768</v>
      </c>
      <c r="Z6" s="147">
        <f t="shared" si="1"/>
        <v>2.2224791859389454</v>
      </c>
      <c r="AA6" s="147">
        <f t="shared" si="2"/>
        <v>2.2201665124884366E-2</v>
      </c>
      <c r="AB6" s="147">
        <f t="shared" si="3"/>
        <v>0</v>
      </c>
      <c r="AC6" s="147">
        <f t="shared" si="17"/>
        <v>0</v>
      </c>
      <c r="AD6" s="148">
        <f t="shared" si="18"/>
        <v>0</v>
      </c>
      <c r="AE6" s="149">
        <f t="shared" si="4"/>
        <v>5.3254856614246062</v>
      </c>
      <c r="AF6" s="150">
        <f t="shared" si="5"/>
        <v>0.86898542298268189</v>
      </c>
      <c r="AG6" s="150">
        <f t="shared" si="6"/>
        <v>0.8557787290088904</v>
      </c>
      <c r="AH6" s="150">
        <f t="shared" si="7"/>
        <v>0.65448595582219793</v>
      </c>
      <c r="AI6" s="150">
        <f t="shared" si="8"/>
        <v>0</v>
      </c>
      <c r="AJ6" s="150">
        <f t="shared" si="9"/>
        <v>1.1258628686802543</v>
      </c>
      <c r="AK6" s="150">
        <f t="shared" si="10"/>
        <v>0.74126344086021501</v>
      </c>
      <c r="AL6" s="150">
        <f t="shared" si="11"/>
        <v>0</v>
      </c>
      <c r="AM6" s="150">
        <f t="shared" si="12"/>
        <v>0</v>
      </c>
      <c r="AN6" s="150">
        <f t="shared" si="19"/>
        <v>0</v>
      </c>
      <c r="AO6" s="150">
        <f t="shared" si="20"/>
        <v>0</v>
      </c>
      <c r="AQ6" s="124">
        <f t="shared" si="13"/>
        <v>0.8657678037446257</v>
      </c>
      <c r="AR6" s="124">
        <f t="shared" si="14"/>
        <v>0.8557787290088904</v>
      </c>
      <c r="AS6" s="124">
        <f t="shared" si="15"/>
        <v>1.1092473118279571</v>
      </c>
      <c r="AT6" s="124">
        <f t="shared" si="16"/>
        <v>0.74126344086021501</v>
      </c>
    </row>
    <row r="7" spans="1:46" x14ac:dyDescent="0.35">
      <c r="A7" s="134" t="s">
        <v>6</v>
      </c>
      <c r="B7" s="143" t="s">
        <v>117</v>
      </c>
      <c r="C7" s="143"/>
      <c r="D7" s="141">
        <v>1803</v>
      </c>
      <c r="E7" s="142">
        <v>996.75</v>
      </c>
      <c r="F7" s="142">
        <v>1152</v>
      </c>
      <c r="G7" s="142">
        <v>889.5</v>
      </c>
      <c r="H7" s="141">
        <v>0</v>
      </c>
      <c r="I7" s="142">
        <v>0</v>
      </c>
      <c r="J7" s="141">
        <v>0</v>
      </c>
      <c r="K7" s="144">
        <v>0</v>
      </c>
      <c r="L7" s="142">
        <v>1116</v>
      </c>
      <c r="M7" s="142">
        <v>743</v>
      </c>
      <c r="N7" s="142">
        <v>744</v>
      </c>
      <c r="O7" s="142">
        <v>684</v>
      </c>
      <c r="P7" s="141">
        <v>0</v>
      </c>
      <c r="Q7" s="142">
        <v>0</v>
      </c>
      <c r="R7" s="141">
        <v>0</v>
      </c>
      <c r="S7" s="141">
        <v>0</v>
      </c>
      <c r="T7" s="141">
        <v>0</v>
      </c>
      <c r="U7" s="142">
        <v>0</v>
      </c>
      <c r="V7" s="142">
        <v>0</v>
      </c>
      <c r="W7" s="142">
        <v>0</v>
      </c>
      <c r="X7" s="141">
        <v>622</v>
      </c>
      <c r="Y7" s="147">
        <f t="shared" si="0"/>
        <v>2.797025723472669</v>
      </c>
      <c r="Z7" s="147">
        <f t="shared" si="1"/>
        <v>2.529742765273312</v>
      </c>
      <c r="AA7" s="147">
        <f t="shared" si="2"/>
        <v>0</v>
      </c>
      <c r="AB7" s="147">
        <f t="shared" si="3"/>
        <v>0</v>
      </c>
      <c r="AC7" s="147">
        <f t="shared" si="17"/>
        <v>0</v>
      </c>
      <c r="AD7" s="148">
        <f t="shared" si="18"/>
        <v>0</v>
      </c>
      <c r="AE7" s="149">
        <f t="shared" si="4"/>
        <v>5.326768488745981</v>
      </c>
      <c r="AF7" s="150">
        <f t="shared" si="5"/>
        <v>0.55282861896838598</v>
      </c>
      <c r="AG7" s="150">
        <f t="shared" si="6"/>
        <v>0.77213541666666663</v>
      </c>
      <c r="AH7" s="150">
        <f t="shared" si="7"/>
        <v>0</v>
      </c>
      <c r="AI7" s="150">
        <f t="shared" si="8"/>
        <v>0</v>
      </c>
      <c r="AJ7" s="150">
        <f t="shared" si="9"/>
        <v>0.66577060931899645</v>
      </c>
      <c r="AK7" s="150">
        <f t="shared" si="10"/>
        <v>0.91935483870967738</v>
      </c>
      <c r="AL7" s="150">
        <f t="shared" si="11"/>
        <v>0</v>
      </c>
      <c r="AM7" s="150">
        <f t="shared" si="12"/>
        <v>0</v>
      </c>
      <c r="AN7" s="150">
        <f t="shared" si="19"/>
        <v>0</v>
      </c>
      <c r="AO7" s="150">
        <f t="shared" si="20"/>
        <v>0</v>
      </c>
      <c r="AQ7" s="124">
        <f t="shared" si="13"/>
        <v>0.55282861896838598</v>
      </c>
      <c r="AR7" s="124">
        <f t="shared" si="14"/>
        <v>0.77213541666666663</v>
      </c>
      <c r="AS7" s="124">
        <f t="shared" si="15"/>
        <v>0.66577060931899645</v>
      </c>
      <c r="AT7" s="124">
        <f t="shared" si="16"/>
        <v>0.91935483870967738</v>
      </c>
    </row>
    <row r="8" spans="1:46" x14ac:dyDescent="0.35">
      <c r="A8" s="134" t="s">
        <v>7</v>
      </c>
      <c r="B8" s="143" t="s">
        <v>117</v>
      </c>
      <c r="C8" s="143"/>
      <c r="D8" s="141">
        <v>1362</v>
      </c>
      <c r="E8" s="142">
        <v>927</v>
      </c>
      <c r="F8" s="142">
        <v>1463.57</v>
      </c>
      <c r="G8" s="142">
        <v>732</v>
      </c>
      <c r="H8" s="141">
        <v>0</v>
      </c>
      <c r="I8" s="142">
        <v>36</v>
      </c>
      <c r="J8" s="141">
        <v>112.93</v>
      </c>
      <c r="K8" s="144">
        <v>36</v>
      </c>
      <c r="L8" s="142">
        <v>744</v>
      </c>
      <c r="M8" s="142">
        <v>756</v>
      </c>
      <c r="N8" s="142">
        <v>690.86</v>
      </c>
      <c r="O8" s="142">
        <v>660</v>
      </c>
      <c r="P8" s="141">
        <v>0</v>
      </c>
      <c r="Q8" s="142">
        <v>0</v>
      </c>
      <c r="R8" s="141">
        <v>53.14</v>
      </c>
      <c r="S8" s="141">
        <v>0</v>
      </c>
      <c r="T8" s="141">
        <v>0</v>
      </c>
      <c r="U8" s="142">
        <v>0</v>
      </c>
      <c r="V8" s="142">
        <v>0</v>
      </c>
      <c r="W8" s="142">
        <v>0</v>
      </c>
      <c r="X8" s="141">
        <v>646</v>
      </c>
      <c r="Y8" s="147">
        <f t="shared" si="0"/>
        <v>2.6052631578947367</v>
      </c>
      <c r="Z8" s="147">
        <f t="shared" si="1"/>
        <v>2.1547987616099071</v>
      </c>
      <c r="AA8" s="147">
        <f t="shared" si="2"/>
        <v>5.5727554179566562E-2</v>
      </c>
      <c r="AB8" s="147">
        <f t="shared" si="3"/>
        <v>5.5727554179566562E-2</v>
      </c>
      <c r="AC8" s="147">
        <f t="shared" si="17"/>
        <v>0</v>
      </c>
      <c r="AD8" s="148">
        <f t="shared" si="18"/>
        <v>0</v>
      </c>
      <c r="AE8" s="149">
        <f t="shared" si="4"/>
        <v>4.8715170278637761</v>
      </c>
      <c r="AF8" s="150">
        <f t="shared" si="5"/>
        <v>0.68061674008810569</v>
      </c>
      <c r="AG8" s="150">
        <f t="shared" si="6"/>
        <v>0.50014690107066972</v>
      </c>
      <c r="AH8" s="150">
        <f t="shared" si="7"/>
        <v>0</v>
      </c>
      <c r="AI8" s="150">
        <f t="shared" si="8"/>
        <v>0.31878154609049852</v>
      </c>
      <c r="AJ8" s="150">
        <f t="shared" si="9"/>
        <v>1.0161290322580645</v>
      </c>
      <c r="AK8" s="150">
        <f t="shared" si="10"/>
        <v>0.95533103667892194</v>
      </c>
      <c r="AL8" s="150">
        <f t="shared" si="11"/>
        <v>0</v>
      </c>
      <c r="AM8" s="150">
        <f t="shared" si="12"/>
        <v>0</v>
      </c>
      <c r="AN8" s="150">
        <f t="shared" si="19"/>
        <v>0</v>
      </c>
      <c r="AO8" s="150">
        <f t="shared" si="20"/>
        <v>0</v>
      </c>
      <c r="AQ8" s="124">
        <f t="shared" si="13"/>
        <v>0.70704845814977979</v>
      </c>
      <c r="AR8" s="124">
        <f t="shared" si="14"/>
        <v>0.48715509039010468</v>
      </c>
      <c r="AS8" s="124">
        <f t="shared" si="15"/>
        <v>1.0161290322580645</v>
      </c>
      <c r="AT8" s="124">
        <f t="shared" si="16"/>
        <v>0.88709677419354838</v>
      </c>
    </row>
    <row r="9" spans="1:46" x14ac:dyDescent="0.35">
      <c r="A9" s="134" t="s">
        <v>8</v>
      </c>
      <c r="B9" s="143" t="s">
        <v>108</v>
      </c>
      <c r="C9" s="143"/>
      <c r="D9" s="141">
        <v>3167.77</v>
      </c>
      <c r="E9" s="142">
        <v>2929.08</v>
      </c>
      <c r="F9" s="142">
        <v>1659.2</v>
      </c>
      <c r="G9" s="142">
        <v>467</v>
      </c>
      <c r="H9" s="141">
        <v>97.98</v>
      </c>
      <c r="I9" s="142">
        <v>163.5</v>
      </c>
      <c r="J9" s="141">
        <v>101.3</v>
      </c>
      <c r="K9" s="144">
        <v>82.5</v>
      </c>
      <c r="L9" s="142">
        <v>2163.91</v>
      </c>
      <c r="M9" s="142">
        <v>2202.25</v>
      </c>
      <c r="N9" s="142">
        <v>1045.23</v>
      </c>
      <c r="O9" s="142">
        <v>562</v>
      </c>
      <c r="P9" s="141">
        <v>68.09</v>
      </c>
      <c r="Q9" s="142">
        <v>12</v>
      </c>
      <c r="R9" s="141">
        <v>64.77</v>
      </c>
      <c r="S9" s="141">
        <v>0</v>
      </c>
      <c r="T9" s="141">
        <v>0</v>
      </c>
      <c r="U9" s="142">
        <v>0</v>
      </c>
      <c r="V9" s="142">
        <v>0</v>
      </c>
      <c r="W9" s="142">
        <v>0</v>
      </c>
      <c r="X9" s="141">
        <v>429</v>
      </c>
      <c r="Y9" s="147">
        <f t="shared" si="0"/>
        <v>11.961142191142191</v>
      </c>
      <c r="Z9" s="147">
        <f t="shared" si="1"/>
        <v>2.3986013986013988</v>
      </c>
      <c r="AA9" s="147">
        <f t="shared" si="2"/>
        <v>0.40909090909090912</v>
      </c>
      <c r="AB9" s="147">
        <f t="shared" si="3"/>
        <v>0.19230769230769232</v>
      </c>
      <c r="AC9" s="147">
        <f t="shared" si="17"/>
        <v>0</v>
      </c>
      <c r="AD9" s="148">
        <f t="shared" si="18"/>
        <v>0</v>
      </c>
      <c r="AE9" s="149">
        <f t="shared" si="4"/>
        <v>14.961142191142189</v>
      </c>
      <c r="AF9" s="150">
        <f t="shared" si="5"/>
        <v>0.92465046389100214</v>
      </c>
      <c r="AG9" s="150">
        <f t="shared" si="6"/>
        <v>0.28146094503375119</v>
      </c>
      <c r="AH9" s="150">
        <f t="shared" si="7"/>
        <v>1.6687078995713409</v>
      </c>
      <c r="AI9" s="150">
        <f t="shared" si="8"/>
        <v>0.81441263573543932</v>
      </c>
      <c r="AJ9" s="150">
        <f t="shared" si="9"/>
        <v>1.0177179272705428</v>
      </c>
      <c r="AK9" s="150">
        <f t="shared" si="10"/>
        <v>0.53768070185509409</v>
      </c>
      <c r="AL9" s="150">
        <f t="shared" si="11"/>
        <v>5.6741666666666672</v>
      </c>
      <c r="AM9" s="150">
        <f t="shared" si="12"/>
        <v>0</v>
      </c>
      <c r="AN9" s="150">
        <f t="shared" si="19"/>
        <v>0</v>
      </c>
      <c r="AO9" s="150">
        <f t="shared" si="20"/>
        <v>0</v>
      </c>
      <c r="AQ9" s="124">
        <f t="shared" si="13"/>
        <v>0.9469738957360484</v>
      </c>
      <c r="AR9" s="124">
        <f t="shared" si="14"/>
        <v>0.31212723658051689</v>
      </c>
      <c r="AS9" s="124">
        <f t="shared" si="15"/>
        <v>0.99204749103942658</v>
      </c>
      <c r="AT9" s="124">
        <f t="shared" si="16"/>
        <v>0.50630630630630635</v>
      </c>
    </row>
    <row r="10" spans="1:46" x14ac:dyDescent="0.35">
      <c r="A10" s="134" t="s">
        <v>9</v>
      </c>
      <c r="B10" s="143" t="s">
        <v>106</v>
      </c>
      <c r="C10" s="143"/>
      <c r="D10" s="141">
        <v>2001</v>
      </c>
      <c r="E10" s="142">
        <v>1649.75</v>
      </c>
      <c r="F10" s="142">
        <v>1563.48</v>
      </c>
      <c r="G10" s="142">
        <v>1123</v>
      </c>
      <c r="H10" s="141">
        <v>0</v>
      </c>
      <c r="I10" s="142">
        <v>7.5</v>
      </c>
      <c r="J10" s="141">
        <v>88.02</v>
      </c>
      <c r="K10" s="144">
        <v>19.5</v>
      </c>
      <c r="L10" s="142">
        <v>1116</v>
      </c>
      <c r="M10" s="142">
        <v>803.67</v>
      </c>
      <c r="N10" s="142">
        <v>1397.95</v>
      </c>
      <c r="O10" s="142">
        <v>1164</v>
      </c>
      <c r="P10" s="141">
        <v>0</v>
      </c>
      <c r="Q10" s="142">
        <v>0</v>
      </c>
      <c r="R10" s="141">
        <v>78.05</v>
      </c>
      <c r="S10" s="141">
        <v>0</v>
      </c>
      <c r="T10" s="141">
        <v>0</v>
      </c>
      <c r="U10" s="142">
        <v>0</v>
      </c>
      <c r="V10" s="142">
        <v>0</v>
      </c>
      <c r="W10" s="142">
        <v>0</v>
      </c>
      <c r="X10" s="141">
        <v>790</v>
      </c>
      <c r="Y10" s="147">
        <f t="shared" si="0"/>
        <v>3.1055949367088607</v>
      </c>
      <c r="Z10" s="147">
        <f t="shared" si="1"/>
        <v>2.8949367088607594</v>
      </c>
      <c r="AA10" s="147">
        <f t="shared" si="2"/>
        <v>9.4936708860759497E-3</v>
      </c>
      <c r="AB10" s="147">
        <f t="shared" si="3"/>
        <v>2.4683544303797468E-2</v>
      </c>
      <c r="AC10" s="147">
        <f t="shared" si="17"/>
        <v>0</v>
      </c>
      <c r="AD10" s="148">
        <f t="shared" si="18"/>
        <v>0</v>
      </c>
      <c r="AE10" s="149">
        <f t="shared" si="4"/>
        <v>6.0347088607594923</v>
      </c>
      <c r="AF10" s="150">
        <f t="shared" si="5"/>
        <v>0.82446276861569212</v>
      </c>
      <c r="AG10" s="150">
        <f t="shared" si="6"/>
        <v>0.71826950136874157</v>
      </c>
      <c r="AH10" s="150">
        <f t="shared" si="7"/>
        <v>0</v>
      </c>
      <c r="AI10" s="150">
        <f t="shared" si="8"/>
        <v>0.22154055896387187</v>
      </c>
      <c r="AJ10" s="150">
        <f t="shared" si="9"/>
        <v>0.7201344086021505</v>
      </c>
      <c r="AK10" s="150">
        <f t="shared" si="10"/>
        <v>0.832647805715512</v>
      </c>
      <c r="AL10" s="150">
        <f t="shared" si="11"/>
        <v>0</v>
      </c>
      <c r="AM10" s="150">
        <f t="shared" si="12"/>
        <v>0</v>
      </c>
      <c r="AN10" s="150">
        <f t="shared" si="19"/>
        <v>0</v>
      </c>
      <c r="AO10" s="150">
        <f t="shared" si="20"/>
        <v>0</v>
      </c>
      <c r="AQ10" s="124">
        <f t="shared" si="13"/>
        <v>0.82821089455272368</v>
      </c>
      <c r="AR10" s="124">
        <f t="shared" si="14"/>
        <v>0.69179533757190437</v>
      </c>
      <c r="AS10" s="124">
        <f t="shared" si="15"/>
        <v>0.7201344086021505</v>
      </c>
      <c r="AT10" s="124">
        <f t="shared" si="16"/>
        <v>0.78861788617886175</v>
      </c>
    </row>
    <row r="11" spans="1:46" x14ac:dyDescent="0.35">
      <c r="A11" s="134" t="s">
        <v>10</v>
      </c>
      <c r="B11" s="143" t="s">
        <v>116</v>
      </c>
      <c r="C11" s="143"/>
      <c r="D11" s="141">
        <v>1238.5</v>
      </c>
      <c r="E11" s="142">
        <v>1094.75</v>
      </c>
      <c r="F11" s="142">
        <v>358.5</v>
      </c>
      <c r="G11" s="142">
        <v>264</v>
      </c>
      <c r="H11" s="141">
        <v>0</v>
      </c>
      <c r="I11" s="142">
        <v>0</v>
      </c>
      <c r="J11" s="141">
        <v>0</v>
      </c>
      <c r="K11" s="144">
        <v>0</v>
      </c>
      <c r="L11" s="142">
        <v>744</v>
      </c>
      <c r="M11" s="142">
        <v>732</v>
      </c>
      <c r="N11" s="142">
        <v>348</v>
      </c>
      <c r="O11" s="142">
        <v>347.5</v>
      </c>
      <c r="P11" s="141">
        <v>0</v>
      </c>
      <c r="Q11" s="142">
        <v>0</v>
      </c>
      <c r="R11" s="141">
        <v>0</v>
      </c>
      <c r="S11" s="141">
        <v>0</v>
      </c>
      <c r="T11" s="141">
        <v>0</v>
      </c>
      <c r="U11" s="142">
        <v>0</v>
      </c>
      <c r="V11" s="142">
        <v>0</v>
      </c>
      <c r="W11" s="142">
        <v>0</v>
      </c>
      <c r="X11" s="141">
        <v>228</v>
      </c>
      <c r="Y11" s="147">
        <f t="shared" si="0"/>
        <v>8.0120614035087723</v>
      </c>
      <c r="Z11" s="147">
        <f t="shared" si="1"/>
        <v>2.682017543859649</v>
      </c>
      <c r="AA11" s="147">
        <f t="shared" si="2"/>
        <v>0</v>
      </c>
      <c r="AB11" s="147">
        <f t="shared" si="3"/>
        <v>0</v>
      </c>
      <c r="AC11" s="147">
        <f t="shared" si="17"/>
        <v>0</v>
      </c>
      <c r="AD11" s="148">
        <f t="shared" si="18"/>
        <v>0</v>
      </c>
      <c r="AE11" s="149">
        <f t="shared" si="4"/>
        <v>10.694078947368421</v>
      </c>
      <c r="AF11" s="150">
        <f t="shared" si="5"/>
        <v>0.88393217601937824</v>
      </c>
      <c r="AG11" s="150">
        <f t="shared" si="6"/>
        <v>0.7364016736401674</v>
      </c>
      <c r="AH11" s="150">
        <f t="shared" si="7"/>
        <v>0</v>
      </c>
      <c r="AI11" s="150">
        <f t="shared" si="8"/>
        <v>0</v>
      </c>
      <c r="AJ11" s="150">
        <f t="shared" si="9"/>
        <v>0.9838709677419355</v>
      </c>
      <c r="AK11" s="150">
        <f t="shared" si="10"/>
        <v>0.99856321839080464</v>
      </c>
      <c r="AL11" s="150">
        <f t="shared" si="11"/>
        <v>0</v>
      </c>
      <c r="AM11" s="150">
        <f t="shared" si="12"/>
        <v>0</v>
      </c>
      <c r="AN11" s="150">
        <f t="shared" si="19"/>
        <v>0</v>
      </c>
      <c r="AO11" s="150">
        <f t="shared" si="20"/>
        <v>0</v>
      </c>
      <c r="AQ11" s="124">
        <f t="shared" si="13"/>
        <v>0.88393217601937824</v>
      </c>
      <c r="AR11" s="124">
        <f t="shared" si="14"/>
        <v>0.7364016736401674</v>
      </c>
      <c r="AS11" s="124">
        <f t="shared" si="15"/>
        <v>0.9838709677419355</v>
      </c>
      <c r="AT11" s="124">
        <f t="shared" si="16"/>
        <v>0.99856321839080464</v>
      </c>
    </row>
    <row r="12" spans="1:46" x14ac:dyDescent="0.35">
      <c r="A12" s="134" t="s">
        <v>43</v>
      </c>
      <c r="B12" s="143" t="s">
        <v>109</v>
      </c>
      <c r="C12" s="143"/>
      <c r="D12" s="141">
        <v>1828</v>
      </c>
      <c r="E12" s="142">
        <v>1163.5</v>
      </c>
      <c r="F12" s="142">
        <v>1926.05</v>
      </c>
      <c r="G12" s="142">
        <v>858.5</v>
      </c>
      <c r="H12" s="141">
        <v>0</v>
      </c>
      <c r="I12" s="142">
        <v>48</v>
      </c>
      <c r="J12" s="141">
        <v>107.95</v>
      </c>
      <c r="K12" s="144">
        <v>96</v>
      </c>
      <c r="L12" s="142">
        <v>1116</v>
      </c>
      <c r="M12" s="142">
        <v>911.5</v>
      </c>
      <c r="N12" s="142">
        <v>1057.8699999999999</v>
      </c>
      <c r="O12" s="142">
        <v>864</v>
      </c>
      <c r="P12" s="141">
        <v>0</v>
      </c>
      <c r="Q12" s="142">
        <v>0</v>
      </c>
      <c r="R12" s="141">
        <v>58.13</v>
      </c>
      <c r="S12" s="141">
        <v>0</v>
      </c>
      <c r="T12" s="141">
        <v>128.57</v>
      </c>
      <c r="U12" s="142">
        <v>150</v>
      </c>
      <c r="V12" s="142">
        <v>0</v>
      </c>
      <c r="W12" s="142">
        <v>0</v>
      </c>
      <c r="X12" s="141">
        <v>573</v>
      </c>
      <c r="Y12" s="147">
        <f t="shared" si="0"/>
        <v>3.6212914485165792</v>
      </c>
      <c r="Z12" s="147">
        <f t="shared" si="1"/>
        <v>3.006108202443281</v>
      </c>
      <c r="AA12" s="147">
        <f t="shared" si="2"/>
        <v>8.3769633507853408E-2</v>
      </c>
      <c r="AB12" s="147">
        <f t="shared" si="3"/>
        <v>0.16753926701570682</v>
      </c>
      <c r="AC12" s="147">
        <f t="shared" si="17"/>
        <v>0.26178010471204188</v>
      </c>
      <c r="AD12" s="148">
        <f t="shared" si="18"/>
        <v>0</v>
      </c>
      <c r="AE12" s="149">
        <f t="shared" si="4"/>
        <v>7.1404886561954628</v>
      </c>
      <c r="AF12" s="150">
        <f t="shared" si="5"/>
        <v>0.63648796498905913</v>
      </c>
      <c r="AG12" s="150">
        <f t="shared" si="6"/>
        <v>0.44573090002855587</v>
      </c>
      <c r="AH12" s="150">
        <f t="shared" si="7"/>
        <v>0</v>
      </c>
      <c r="AI12" s="150">
        <f t="shared" si="8"/>
        <v>0.88930060213061601</v>
      </c>
      <c r="AJ12" s="150">
        <f t="shared" si="9"/>
        <v>0.81675627240143367</v>
      </c>
      <c r="AK12" s="150">
        <f t="shared" si="10"/>
        <v>0.81673551570608871</v>
      </c>
      <c r="AL12" s="150">
        <f t="shared" si="11"/>
        <v>0</v>
      </c>
      <c r="AM12" s="150">
        <f t="shared" si="12"/>
        <v>0</v>
      </c>
      <c r="AN12" s="150">
        <f t="shared" si="19"/>
        <v>1.1666796297736641</v>
      </c>
      <c r="AO12" s="150">
        <f t="shared" si="20"/>
        <v>0</v>
      </c>
      <c r="AQ12" s="124">
        <f t="shared" si="13"/>
        <v>0.66274617067833697</v>
      </c>
      <c r="AR12" s="124">
        <f t="shared" si="14"/>
        <v>0.46927236971484759</v>
      </c>
      <c r="AS12" s="124">
        <f t="shared" si="15"/>
        <v>0.81675627240143367</v>
      </c>
      <c r="AT12" s="124">
        <f t="shared" si="16"/>
        <v>0.77419354838709675</v>
      </c>
    </row>
    <row r="13" spans="1:46" x14ac:dyDescent="0.35">
      <c r="A13" s="134" t="s">
        <v>11</v>
      </c>
      <c r="B13" s="143" t="s">
        <v>117</v>
      </c>
      <c r="C13" s="143"/>
      <c r="D13" s="141">
        <v>1642</v>
      </c>
      <c r="E13" s="142">
        <v>1296.5</v>
      </c>
      <c r="F13" s="142">
        <v>1515.52</v>
      </c>
      <c r="G13" s="142">
        <v>987</v>
      </c>
      <c r="H13" s="141">
        <v>0</v>
      </c>
      <c r="I13" s="142">
        <v>36</v>
      </c>
      <c r="J13" s="141">
        <v>97.98</v>
      </c>
      <c r="K13" s="144">
        <v>84</v>
      </c>
      <c r="L13" s="142">
        <v>1116</v>
      </c>
      <c r="M13" s="142">
        <v>1139.42</v>
      </c>
      <c r="N13" s="142">
        <v>1047.9100000000001</v>
      </c>
      <c r="O13" s="142">
        <v>984</v>
      </c>
      <c r="P13" s="141">
        <v>0</v>
      </c>
      <c r="Q13" s="142">
        <v>0</v>
      </c>
      <c r="R13" s="141">
        <v>68.09</v>
      </c>
      <c r="S13" s="141">
        <v>0</v>
      </c>
      <c r="T13" s="141">
        <v>0</v>
      </c>
      <c r="U13" s="142">
        <v>0</v>
      </c>
      <c r="V13" s="142">
        <v>0</v>
      </c>
      <c r="W13" s="142">
        <v>0</v>
      </c>
      <c r="X13" s="141">
        <v>607</v>
      </c>
      <c r="Y13" s="147">
        <f t="shared" si="0"/>
        <v>4.0130477759472818</v>
      </c>
      <c r="Z13" s="147">
        <f t="shared" si="1"/>
        <v>3.2471169686985175</v>
      </c>
      <c r="AA13" s="147">
        <f t="shared" si="2"/>
        <v>5.9308072487644151E-2</v>
      </c>
      <c r="AB13" s="147">
        <f t="shared" si="3"/>
        <v>0.13838550247116968</v>
      </c>
      <c r="AC13" s="147">
        <f t="shared" si="17"/>
        <v>0</v>
      </c>
      <c r="AD13" s="148">
        <f t="shared" si="18"/>
        <v>0</v>
      </c>
      <c r="AE13" s="149">
        <f t="shared" si="4"/>
        <v>7.4578583196046129</v>
      </c>
      <c r="AF13" s="150">
        <f t="shared" si="5"/>
        <v>0.78958587088915955</v>
      </c>
      <c r="AG13" s="150">
        <f t="shared" si="6"/>
        <v>0.65126161317567566</v>
      </c>
      <c r="AH13" s="150">
        <f t="shared" si="7"/>
        <v>0</v>
      </c>
      <c r="AI13" s="150">
        <f t="shared" si="8"/>
        <v>0.85731781996325773</v>
      </c>
      <c r="AJ13" s="150">
        <f t="shared" si="9"/>
        <v>1.0209856630824374</v>
      </c>
      <c r="AK13" s="150">
        <f t="shared" si="10"/>
        <v>0.93901193804811478</v>
      </c>
      <c r="AL13" s="150">
        <f t="shared" si="11"/>
        <v>0</v>
      </c>
      <c r="AM13" s="150">
        <f t="shared" si="12"/>
        <v>0</v>
      </c>
      <c r="AN13" s="150">
        <f t="shared" si="19"/>
        <v>0</v>
      </c>
      <c r="AO13" s="150">
        <f t="shared" si="20"/>
        <v>0</v>
      </c>
      <c r="AQ13" s="124">
        <f t="shared" si="13"/>
        <v>0.81151035322777099</v>
      </c>
      <c r="AR13" s="124">
        <f t="shared" si="14"/>
        <v>0.66377440347071581</v>
      </c>
      <c r="AS13" s="124">
        <f t="shared" si="15"/>
        <v>1.0209856630824374</v>
      </c>
      <c r="AT13" s="124">
        <f t="shared" si="16"/>
        <v>0.88172043010752688</v>
      </c>
    </row>
    <row r="14" spans="1:46" x14ac:dyDescent="0.35">
      <c r="A14" s="134" t="s">
        <v>12</v>
      </c>
      <c r="B14" s="143" t="s">
        <v>110</v>
      </c>
      <c r="C14" s="143"/>
      <c r="D14" s="141">
        <v>1470.96</v>
      </c>
      <c r="E14" s="142">
        <v>812.5</v>
      </c>
      <c r="F14" s="142">
        <v>1020</v>
      </c>
      <c r="G14" s="142">
        <v>795</v>
      </c>
      <c r="H14" s="141">
        <v>176.04</v>
      </c>
      <c r="I14" s="142">
        <v>0</v>
      </c>
      <c r="J14" s="141">
        <v>0</v>
      </c>
      <c r="K14" s="144">
        <v>0</v>
      </c>
      <c r="L14" s="142">
        <v>1319.8899999999999</v>
      </c>
      <c r="M14" s="142">
        <v>756</v>
      </c>
      <c r="N14" s="142">
        <v>744</v>
      </c>
      <c r="O14" s="142">
        <v>744</v>
      </c>
      <c r="P14" s="141">
        <v>156.11000000000001</v>
      </c>
      <c r="Q14" s="142">
        <v>0</v>
      </c>
      <c r="R14" s="141">
        <v>0</v>
      </c>
      <c r="S14" s="141">
        <v>0</v>
      </c>
      <c r="T14" s="141">
        <v>0</v>
      </c>
      <c r="U14" s="142">
        <v>0</v>
      </c>
      <c r="V14" s="142">
        <v>0</v>
      </c>
      <c r="W14" s="142">
        <v>0</v>
      </c>
      <c r="X14" s="141">
        <v>516</v>
      </c>
      <c r="Y14" s="147">
        <f t="shared" si="0"/>
        <v>3.0397286821705425</v>
      </c>
      <c r="Z14" s="147">
        <f t="shared" si="1"/>
        <v>2.9825581395348837</v>
      </c>
      <c r="AA14" s="147">
        <f t="shared" si="2"/>
        <v>0</v>
      </c>
      <c r="AB14" s="147">
        <f t="shared" si="3"/>
        <v>0</v>
      </c>
      <c r="AC14" s="147">
        <f t="shared" si="17"/>
        <v>0</v>
      </c>
      <c r="AD14" s="148">
        <f t="shared" si="18"/>
        <v>0</v>
      </c>
      <c r="AE14" s="149">
        <f t="shared" si="4"/>
        <v>6.0222868217054266</v>
      </c>
      <c r="AF14" s="150">
        <f t="shared" si="5"/>
        <v>0.5523603633001577</v>
      </c>
      <c r="AG14" s="150">
        <f t="shared" si="6"/>
        <v>0.77941176470588236</v>
      </c>
      <c r="AH14" s="150">
        <f t="shared" si="7"/>
        <v>0</v>
      </c>
      <c r="AI14" s="150">
        <f t="shared" si="8"/>
        <v>0</v>
      </c>
      <c r="AJ14" s="150">
        <f t="shared" si="9"/>
        <v>0.57277500397760428</v>
      </c>
      <c r="AK14" s="150">
        <f t="shared" si="10"/>
        <v>1</v>
      </c>
      <c r="AL14" s="150">
        <f t="shared" si="11"/>
        <v>0</v>
      </c>
      <c r="AM14" s="150">
        <f t="shared" si="12"/>
        <v>0</v>
      </c>
      <c r="AN14" s="150">
        <f t="shared" si="19"/>
        <v>0</v>
      </c>
      <c r="AO14" s="150">
        <f t="shared" si="20"/>
        <v>0</v>
      </c>
      <c r="AQ14" s="124">
        <f t="shared" si="13"/>
        <v>0.49332119004250152</v>
      </c>
      <c r="AR14" s="124">
        <f t="shared" si="14"/>
        <v>0.77941176470588236</v>
      </c>
      <c r="AS14" s="124">
        <f t="shared" si="15"/>
        <v>0.51219512195121952</v>
      </c>
      <c r="AT14" s="124">
        <f t="shared" si="16"/>
        <v>1</v>
      </c>
    </row>
    <row r="15" spans="1:46" x14ac:dyDescent="0.35">
      <c r="A15" s="134" t="s">
        <v>13</v>
      </c>
      <c r="B15" s="143" t="s">
        <v>111</v>
      </c>
      <c r="C15" s="143"/>
      <c r="D15" s="141">
        <v>7018.75</v>
      </c>
      <c r="E15" s="142">
        <v>5010</v>
      </c>
      <c r="F15" s="142">
        <v>1109</v>
      </c>
      <c r="G15" s="142">
        <v>686.5</v>
      </c>
      <c r="H15" s="141">
        <v>0</v>
      </c>
      <c r="I15" s="142">
        <v>0</v>
      </c>
      <c r="J15" s="141">
        <v>0</v>
      </c>
      <c r="K15" s="144">
        <v>0</v>
      </c>
      <c r="L15" s="142">
        <v>5208</v>
      </c>
      <c r="M15" s="142">
        <v>5064</v>
      </c>
      <c r="N15" s="142">
        <v>1116</v>
      </c>
      <c r="O15" s="142">
        <v>708</v>
      </c>
      <c r="P15" s="141">
        <v>0</v>
      </c>
      <c r="Q15" s="142">
        <v>0</v>
      </c>
      <c r="R15" s="141">
        <v>0</v>
      </c>
      <c r="S15" s="141">
        <v>0</v>
      </c>
      <c r="T15" s="141">
        <v>0</v>
      </c>
      <c r="U15" s="142">
        <v>0</v>
      </c>
      <c r="V15" s="142">
        <v>0</v>
      </c>
      <c r="W15" s="142">
        <v>0</v>
      </c>
      <c r="X15" s="141">
        <v>307</v>
      </c>
      <c r="Y15" s="147">
        <f t="shared" si="0"/>
        <v>32.814332247557005</v>
      </c>
      <c r="Z15" s="147">
        <f t="shared" si="1"/>
        <v>4.5423452768729637</v>
      </c>
      <c r="AA15" s="147">
        <f t="shared" si="2"/>
        <v>0</v>
      </c>
      <c r="AB15" s="147">
        <f t="shared" si="3"/>
        <v>0</v>
      </c>
      <c r="AC15" s="147">
        <f t="shared" si="17"/>
        <v>0</v>
      </c>
      <c r="AD15" s="148">
        <f t="shared" si="18"/>
        <v>0</v>
      </c>
      <c r="AE15" s="149">
        <f t="shared" si="4"/>
        <v>37.356677524429969</v>
      </c>
      <c r="AF15" s="150">
        <f t="shared" si="5"/>
        <v>0.71380231522707038</v>
      </c>
      <c r="AG15" s="150">
        <f t="shared" si="6"/>
        <v>0.6190261496844004</v>
      </c>
      <c r="AH15" s="150">
        <f t="shared" si="7"/>
        <v>0</v>
      </c>
      <c r="AI15" s="150">
        <f t="shared" si="8"/>
        <v>0</v>
      </c>
      <c r="AJ15" s="150">
        <f t="shared" si="9"/>
        <v>0.97235023041474655</v>
      </c>
      <c r="AK15" s="150">
        <f t="shared" si="10"/>
        <v>0.63440860215053763</v>
      </c>
      <c r="AL15" s="150">
        <f t="shared" si="11"/>
        <v>0</v>
      </c>
      <c r="AM15" s="150">
        <f t="shared" si="12"/>
        <v>0</v>
      </c>
      <c r="AN15" s="150">
        <f t="shared" si="19"/>
        <v>0</v>
      </c>
      <c r="AO15" s="150">
        <f t="shared" si="20"/>
        <v>0</v>
      </c>
      <c r="AQ15" s="124">
        <f t="shared" si="13"/>
        <v>0.71380231522707038</v>
      </c>
      <c r="AR15" s="124">
        <f t="shared" si="14"/>
        <v>0.6190261496844004</v>
      </c>
      <c r="AS15" s="124">
        <f t="shared" si="15"/>
        <v>0.97235023041474655</v>
      </c>
      <c r="AT15" s="124">
        <f t="shared" si="16"/>
        <v>0.63440860215053763</v>
      </c>
    </row>
    <row r="16" spans="1:46" x14ac:dyDescent="0.35">
      <c r="A16" s="134" t="s">
        <v>115</v>
      </c>
      <c r="B16" s="143" t="s">
        <v>120</v>
      </c>
      <c r="C16" s="143"/>
      <c r="D16" s="141">
        <v>7426</v>
      </c>
      <c r="E16" s="142">
        <v>6477</v>
      </c>
      <c r="F16" s="142">
        <v>5922</v>
      </c>
      <c r="G16" s="142">
        <v>3529.38</v>
      </c>
      <c r="H16" s="141">
        <v>0</v>
      </c>
      <c r="I16" s="142">
        <v>0</v>
      </c>
      <c r="J16" s="141">
        <v>0</v>
      </c>
      <c r="K16" s="144">
        <v>0</v>
      </c>
      <c r="L16" s="142">
        <v>5565.75</v>
      </c>
      <c r="M16" s="142">
        <v>4837.5</v>
      </c>
      <c r="N16" s="142">
        <v>1843.5</v>
      </c>
      <c r="O16" s="142">
        <v>1193</v>
      </c>
      <c r="P16" s="141">
        <v>0</v>
      </c>
      <c r="Q16" s="142">
        <v>0</v>
      </c>
      <c r="R16" s="141">
        <v>0</v>
      </c>
      <c r="S16" s="141">
        <v>0</v>
      </c>
      <c r="T16" s="141">
        <v>0</v>
      </c>
      <c r="U16" s="142">
        <v>0</v>
      </c>
      <c r="V16" s="142">
        <v>0</v>
      </c>
      <c r="W16" s="142">
        <v>0</v>
      </c>
      <c r="X16" s="141">
        <v>727</v>
      </c>
      <c r="Y16" s="147">
        <f t="shared" si="0"/>
        <v>15.563273727647868</v>
      </c>
      <c r="Z16" s="147">
        <f t="shared" si="1"/>
        <v>6.4957083906464925</v>
      </c>
      <c r="AA16" s="147">
        <f t="shared" si="2"/>
        <v>0</v>
      </c>
      <c r="AB16" s="147">
        <f t="shared" si="3"/>
        <v>0</v>
      </c>
      <c r="AC16" s="147">
        <f t="shared" si="17"/>
        <v>0</v>
      </c>
      <c r="AD16" s="148">
        <f t="shared" si="18"/>
        <v>0</v>
      </c>
      <c r="AE16" s="149">
        <f t="shared" si="4"/>
        <v>22.05898211829436</v>
      </c>
      <c r="AF16" s="150">
        <f t="shared" si="5"/>
        <v>0.87220576353353085</v>
      </c>
      <c r="AG16" s="150">
        <f t="shared" si="6"/>
        <v>0.59597771023302937</v>
      </c>
      <c r="AH16" s="150">
        <f t="shared" si="7"/>
        <v>0</v>
      </c>
      <c r="AI16" s="150">
        <f t="shared" si="8"/>
        <v>0</v>
      </c>
      <c r="AJ16" s="150">
        <f t="shared" si="9"/>
        <v>0.86915510039078292</v>
      </c>
      <c r="AK16" s="150">
        <f t="shared" si="10"/>
        <v>0.6471385950637375</v>
      </c>
      <c r="AL16" s="150">
        <f t="shared" si="11"/>
        <v>0</v>
      </c>
      <c r="AM16" s="150">
        <f t="shared" si="12"/>
        <v>0</v>
      </c>
      <c r="AN16" s="150">
        <f t="shared" si="19"/>
        <v>0</v>
      </c>
      <c r="AO16" s="150">
        <f t="shared" si="20"/>
        <v>0</v>
      </c>
      <c r="AQ16" s="124">
        <f t="shared" si="13"/>
        <v>0.87220576353353085</v>
      </c>
      <c r="AR16" s="124">
        <f t="shared" si="14"/>
        <v>0.59597771023302937</v>
      </c>
      <c r="AS16" s="124">
        <f t="shared" si="15"/>
        <v>0.86915510039078292</v>
      </c>
      <c r="AT16" s="124">
        <f t="shared" si="16"/>
        <v>0.6471385950637375</v>
      </c>
    </row>
    <row r="17" spans="1:46" x14ac:dyDescent="0.35">
      <c r="A17" s="134" t="s">
        <v>14</v>
      </c>
      <c r="B17" s="143" t="s">
        <v>117</v>
      </c>
      <c r="C17" s="143"/>
      <c r="D17" s="141">
        <v>3588.46</v>
      </c>
      <c r="E17" s="142">
        <v>2536.83</v>
      </c>
      <c r="F17" s="142">
        <v>1984.03</v>
      </c>
      <c r="G17" s="142">
        <v>1386</v>
      </c>
      <c r="H17" s="141">
        <v>176.37</v>
      </c>
      <c r="I17" s="142">
        <v>0</v>
      </c>
      <c r="J17" s="141">
        <v>92.47</v>
      </c>
      <c r="K17" s="144">
        <v>36</v>
      </c>
      <c r="L17" s="142">
        <v>2474.94</v>
      </c>
      <c r="M17" s="142">
        <v>2340.67</v>
      </c>
      <c r="N17" s="146">
        <v>1421.04</v>
      </c>
      <c r="O17" s="142">
        <v>1103</v>
      </c>
      <c r="P17" s="141">
        <v>122.56</v>
      </c>
      <c r="Q17" s="142">
        <v>0</v>
      </c>
      <c r="R17" s="141">
        <v>66.959999999999994</v>
      </c>
      <c r="S17" s="141">
        <v>24</v>
      </c>
      <c r="T17" s="141">
        <v>0</v>
      </c>
      <c r="U17" s="142">
        <v>0</v>
      </c>
      <c r="V17" s="142">
        <v>0</v>
      </c>
      <c r="W17" s="142">
        <v>0</v>
      </c>
      <c r="X17" s="141">
        <v>693</v>
      </c>
      <c r="Y17" s="147">
        <f t="shared" si="0"/>
        <v>7.0382395382395382</v>
      </c>
      <c r="Z17" s="147">
        <f t="shared" si="1"/>
        <v>3.5916305916305915</v>
      </c>
      <c r="AA17" s="147">
        <f t="shared" si="2"/>
        <v>0</v>
      </c>
      <c r="AB17" s="147">
        <f t="shared" si="3"/>
        <v>8.6580086580086577E-2</v>
      </c>
      <c r="AC17" s="147">
        <f t="shared" si="17"/>
        <v>0</v>
      </c>
      <c r="AD17" s="148">
        <f t="shared" si="18"/>
        <v>0</v>
      </c>
      <c r="AE17" s="149">
        <f t="shared" si="4"/>
        <v>10.716450216450216</v>
      </c>
      <c r="AF17" s="150">
        <f t="shared" si="5"/>
        <v>0.70694113909587952</v>
      </c>
      <c r="AG17" s="150">
        <f t="shared" si="6"/>
        <v>0.69857814649980088</v>
      </c>
      <c r="AH17" s="150">
        <f t="shared" si="7"/>
        <v>0</v>
      </c>
      <c r="AI17" s="150">
        <f t="shared" si="8"/>
        <v>0.38931545366064668</v>
      </c>
      <c r="AJ17" s="150">
        <f t="shared" si="9"/>
        <v>0.94574817975385261</v>
      </c>
      <c r="AK17" s="150">
        <f t="shared" si="10"/>
        <v>0.77619208467038225</v>
      </c>
      <c r="AL17" s="150">
        <f t="shared" si="11"/>
        <v>0</v>
      </c>
      <c r="AM17" s="150">
        <f t="shared" si="12"/>
        <v>0.35842293906810041</v>
      </c>
      <c r="AN17" s="150">
        <f t="shared" si="19"/>
        <v>0</v>
      </c>
      <c r="AO17" s="150">
        <f t="shared" si="20"/>
        <v>0</v>
      </c>
      <c r="AQ17" s="124">
        <f t="shared" si="13"/>
        <v>0.6738232536396066</v>
      </c>
      <c r="AR17" s="124">
        <f t="shared" si="14"/>
        <v>0.68480616421863716</v>
      </c>
      <c r="AS17" s="124">
        <f t="shared" si="15"/>
        <v>0.90112415784408084</v>
      </c>
      <c r="AT17" s="124">
        <f t="shared" si="16"/>
        <v>0.75739247311827962</v>
      </c>
    </row>
    <row r="18" spans="1:46" x14ac:dyDescent="0.35">
      <c r="A18" s="134" t="s">
        <v>15</v>
      </c>
      <c r="B18" s="143" t="s">
        <v>117</v>
      </c>
      <c r="C18" s="143"/>
      <c r="D18" s="141">
        <v>1198.5</v>
      </c>
      <c r="E18" s="142">
        <v>1002.75</v>
      </c>
      <c r="F18" s="142">
        <v>680.3</v>
      </c>
      <c r="G18" s="142">
        <v>522</v>
      </c>
      <c r="H18" s="141">
        <v>0</v>
      </c>
      <c r="I18" s="142">
        <v>36</v>
      </c>
      <c r="J18" s="141">
        <v>84.7</v>
      </c>
      <c r="K18" s="144">
        <v>125</v>
      </c>
      <c r="L18" s="142">
        <v>744</v>
      </c>
      <c r="M18" s="142">
        <v>804</v>
      </c>
      <c r="N18" s="142">
        <v>662.61</v>
      </c>
      <c r="O18" s="142">
        <v>739</v>
      </c>
      <c r="P18" s="141">
        <v>0</v>
      </c>
      <c r="Q18" s="142">
        <v>0</v>
      </c>
      <c r="R18" s="141">
        <v>81.39</v>
      </c>
      <c r="S18" s="141">
        <v>0</v>
      </c>
      <c r="T18" s="141">
        <v>0</v>
      </c>
      <c r="U18" s="142">
        <v>0</v>
      </c>
      <c r="V18" s="142">
        <v>0</v>
      </c>
      <c r="W18" s="142">
        <v>0</v>
      </c>
      <c r="X18" s="141">
        <v>559</v>
      </c>
      <c r="Y18" s="147">
        <f t="shared" si="0"/>
        <v>3.2321109123434706</v>
      </c>
      <c r="Z18" s="147">
        <f t="shared" si="1"/>
        <v>2.2558139534883721</v>
      </c>
      <c r="AA18" s="147">
        <f t="shared" si="2"/>
        <v>6.4400715563506267E-2</v>
      </c>
      <c r="AB18" s="147">
        <f t="shared" si="3"/>
        <v>0.22361359570661896</v>
      </c>
      <c r="AC18" s="147">
        <f t="shared" si="17"/>
        <v>0</v>
      </c>
      <c r="AD18" s="148">
        <f t="shared" si="18"/>
        <v>0</v>
      </c>
      <c r="AE18" s="149">
        <f t="shared" si="4"/>
        <v>5.7759391771019679</v>
      </c>
      <c r="AF18" s="150">
        <f t="shared" si="5"/>
        <v>0.83667083854818525</v>
      </c>
      <c r="AG18" s="150">
        <f t="shared" si="6"/>
        <v>0.76730854034984575</v>
      </c>
      <c r="AH18" s="150">
        <f t="shared" si="7"/>
        <v>0</v>
      </c>
      <c r="AI18" s="150">
        <f t="shared" si="8"/>
        <v>1.4757969303423848</v>
      </c>
      <c r="AJ18" s="150">
        <f t="shared" si="9"/>
        <v>1.0806451612903225</v>
      </c>
      <c r="AK18" s="150">
        <f t="shared" si="10"/>
        <v>1.1152865184648586</v>
      </c>
      <c r="AL18" s="150">
        <f t="shared" si="11"/>
        <v>0</v>
      </c>
      <c r="AM18" s="150">
        <f t="shared" si="12"/>
        <v>0</v>
      </c>
      <c r="AN18" s="150">
        <f t="shared" si="19"/>
        <v>0</v>
      </c>
      <c r="AO18" s="150">
        <f t="shared" si="20"/>
        <v>0</v>
      </c>
      <c r="AQ18" s="124">
        <f t="shared" si="13"/>
        <v>0.86670838548185236</v>
      </c>
      <c r="AR18" s="124">
        <f t="shared" si="14"/>
        <v>0.8457516339869281</v>
      </c>
      <c r="AS18" s="124">
        <f t="shared" si="15"/>
        <v>1.0806451612903225</v>
      </c>
      <c r="AT18" s="124">
        <f t="shared" si="16"/>
        <v>0.99327956989247312</v>
      </c>
    </row>
    <row r="19" spans="1:46" x14ac:dyDescent="0.35">
      <c r="A19" s="134" t="s">
        <v>16</v>
      </c>
      <c r="B19" s="143" t="s">
        <v>106</v>
      </c>
      <c r="C19" s="143"/>
      <c r="D19" s="141">
        <v>2073.5</v>
      </c>
      <c r="E19" s="142">
        <v>1747</v>
      </c>
      <c r="F19" s="142">
        <v>1622.5</v>
      </c>
      <c r="G19" s="142">
        <v>1073</v>
      </c>
      <c r="H19" s="141">
        <v>0</v>
      </c>
      <c r="I19" s="142">
        <v>0</v>
      </c>
      <c r="J19" s="141">
        <v>0</v>
      </c>
      <c r="K19" s="144">
        <v>0</v>
      </c>
      <c r="L19" s="142">
        <v>1116</v>
      </c>
      <c r="M19" s="142">
        <v>1201.92</v>
      </c>
      <c r="N19" s="142">
        <v>1482</v>
      </c>
      <c r="O19" s="142">
        <v>1182</v>
      </c>
      <c r="P19" s="141">
        <v>0</v>
      </c>
      <c r="Q19" s="142">
        <v>0</v>
      </c>
      <c r="R19" s="141">
        <v>0</v>
      </c>
      <c r="S19" s="141">
        <v>0</v>
      </c>
      <c r="T19" s="141">
        <v>0</v>
      </c>
      <c r="U19" s="142">
        <v>0</v>
      </c>
      <c r="V19" s="142">
        <v>0</v>
      </c>
      <c r="W19" s="142">
        <v>0</v>
      </c>
      <c r="X19" s="141">
        <v>806</v>
      </c>
      <c r="Y19" s="147">
        <f t="shared" si="0"/>
        <v>3.6587096774193548</v>
      </c>
      <c r="Z19" s="147">
        <f t="shared" si="1"/>
        <v>2.7977667493796528</v>
      </c>
      <c r="AA19" s="147">
        <f t="shared" si="2"/>
        <v>0</v>
      </c>
      <c r="AB19" s="147">
        <f t="shared" si="3"/>
        <v>0</v>
      </c>
      <c r="AC19" s="147">
        <f t="shared" si="17"/>
        <v>0</v>
      </c>
      <c r="AD19" s="148">
        <f t="shared" si="18"/>
        <v>0</v>
      </c>
      <c r="AE19" s="149">
        <f t="shared" si="4"/>
        <v>6.4564764267990071</v>
      </c>
      <c r="AF19" s="150">
        <f t="shared" si="5"/>
        <v>0.84253677357125634</v>
      </c>
      <c r="AG19" s="150">
        <f t="shared" si="6"/>
        <v>0.6613251155624037</v>
      </c>
      <c r="AH19" s="150">
        <f t="shared" si="7"/>
        <v>0</v>
      </c>
      <c r="AI19" s="150">
        <f t="shared" si="8"/>
        <v>0</v>
      </c>
      <c r="AJ19" s="150">
        <f t="shared" si="9"/>
        <v>1.0769892473118281</v>
      </c>
      <c r="AK19" s="150">
        <f t="shared" si="10"/>
        <v>0.79757085020242913</v>
      </c>
      <c r="AL19" s="150">
        <f t="shared" si="11"/>
        <v>0</v>
      </c>
      <c r="AM19" s="150">
        <f t="shared" si="12"/>
        <v>0</v>
      </c>
      <c r="AN19" s="150">
        <f t="shared" si="19"/>
        <v>0</v>
      </c>
      <c r="AO19" s="150">
        <f t="shared" si="20"/>
        <v>0</v>
      </c>
      <c r="AQ19" s="124">
        <f t="shared" si="13"/>
        <v>0.84253677357125634</v>
      </c>
      <c r="AR19" s="124">
        <f t="shared" si="14"/>
        <v>0.6613251155624037</v>
      </c>
      <c r="AS19" s="124">
        <f t="shared" si="15"/>
        <v>1.0769892473118281</v>
      </c>
      <c r="AT19" s="124">
        <f t="shared" si="16"/>
        <v>0.79757085020242913</v>
      </c>
    </row>
    <row r="20" spans="1:46" x14ac:dyDescent="0.35">
      <c r="A20" s="134" t="s">
        <v>17</v>
      </c>
      <c r="B20" s="143" t="s">
        <v>118</v>
      </c>
      <c r="C20" s="143"/>
      <c r="D20" s="141">
        <v>3090.5</v>
      </c>
      <c r="E20" s="142">
        <v>1944.5</v>
      </c>
      <c r="F20" s="142">
        <v>423</v>
      </c>
      <c r="G20" s="142">
        <v>217.5</v>
      </c>
      <c r="H20" s="141">
        <v>0</v>
      </c>
      <c r="I20" s="142">
        <v>0</v>
      </c>
      <c r="J20" s="141">
        <v>0</v>
      </c>
      <c r="K20" s="144">
        <v>0</v>
      </c>
      <c r="L20" s="142">
        <v>2232</v>
      </c>
      <c r="M20" s="142">
        <v>1475</v>
      </c>
      <c r="N20" s="142">
        <v>372</v>
      </c>
      <c r="O20" s="142">
        <v>240</v>
      </c>
      <c r="P20" s="141">
        <v>0</v>
      </c>
      <c r="Q20" s="142">
        <v>0</v>
      </c>
      <c r="R20" s="141">
        <v>0</v>
      </c>
      <c r="S20" s="141">
        <v>0</v>
      </c>
      <c r="T20" s="141">
        <v>0</v>
      </c>
      <c r="U20" s="142">
        <v>0</v>
      </c>
      <c r="V20" s="142">
        <v>0</v>
      </c>
      <c r="W20" s="142">
        <v>0</v>
      </c>
      <c r="X20" s="141">
        <v>0</v>
      </c>
      <c r="Y20" s="147">
        <f t="shared" si="0"/>
        <v>0</v>
      </c>
      <c r="Z20" s="147">
        <f t="shared" si="1"/>
        <v>0</v>
      </c>
      <c r="AA20" s="147">
        <f t="shared" si="2"/>
        <v>0</v>
      </c>
      <c r="AB20" s="147">
        <f t="shared" si="3"/>
        <v>0</v>
      </c>
      <c r="AC20" s="147">
        <f t="shared" si="17"/>
        <v>0</v>
      </c>
      <c r="AD20" s="148">
        <f t="shared" si="18"/>
        <v>0</v>
      </c>
      <c r="AE20" s="149">
        <f t="shared" si="4"/>
        <v>0</v>
      </c>
      <c r="AF20" s="150">
        <f t="shared" si="5"/>
        <v>0.62918621582268242</v>
      </c>
      <c r="AG20" s="150">
        <f t="shared" si="6"/>
        <v>0.51418439716312059</v>
      </c>
      <c r="AH20" s="150">
        <f t="shared" si="7"/>
        <v>0</v>
      </c>
      <c r="AI20" s="150">
        <f t="shared" si="8"/>
        <v>0</v>
      </c>
      <c r="AJ20" s="150">
        <f t="shared" si="9"/>
        <v>0.66084229390681004</v>
      </c>
      <c r="AK20" s="150">
        <f t="shared" si="10"/>
        <v>0.64516129032258063</v>
      </c>
      <c r="AL20" s="150">
        <f t="shared" si="11"/>
        <v>0</v>
      </c>
      <c r="AM20" s="150">
        <f t="shared" si="12"/>
        <v>0</v>
      </c>
      <c r="AN20" s="150">
        <f t="shared" si="19"/>
        <v>0</v>
      </c>
      <c r="AO20" s="150">
        <f t="shared" si="20"/>
        <v>0</v>
      </c>
      <c r="AQ20" s="124">
        <f t="shared" si="13"/>
        <v>0.62918621582268242</v>
      </c>
      <c r="AR20" s="124">
        <f t="shared" si="14"/>
        <v>0.51418439716312059</v>
      </c>
      <c r="AS20" s="124">
        <f t="shared" si="15"/>
        <v>0.66084229390681004</v>
      </c>
      <c r="AT20" s="124">
        <f t="shared" si="16"/>
        <v>0.64516129032258063</v>
      </c>
    </row>
    <row r="21" spans="1:46" x14ac:dyDescent="0.35">
      <c r="A21" s="134" t="s">
        <v>18</v>
      </c>
      <c r="B21" s="143" t="s">
        <v>112</v>
      </c>
      <c r="C21" s="143"/>
      <c r="D21" s="141">
        <v>1722</v>
      </c>
      <c r="E21" s="142">
        <v>1751.67</v>
      </c>
      <c r="F21" s="142">
        <v>1473.52</v>
      </c>
      <c r="G21" s="151">
        <v>993</v>
      </c>
      <c r="H21" s="141">
        <v>0</v>
      </c>
      <c r="I21" s="142">
        <v>60</v>
      </c>
      <c r="J21" s="141">
        <v>97.98</v>
      </c>
      <c r="K21" s="144">
        <v>84</v>
      </c>
      <c r="L21" s="142">
        <v>1464</v>
      </c>
      <c r="M21" s="142">
        <v>1200</v>
      </c>
      <c r="N21" s="142">
        <v>1029.9100000000001</v>
      </c>
      <c r="O21" s="142">
        <v>751.5</v>
      </c>
      <c r="P21" s="141">
        <v>0</v>
      </c>
      <c r="Q21" s="142">
        <v>0</v>
      </c>
      <c r="R21" s="141">
        <v>68.09</v>
      </c>
      <c r="S21" s="141">
        <v>0</v>
      </c>
      <c r="T21" s="141">
        <v>0</v>
      </c>
      <c r="U21" s="142">
        <v>0</v>
      </c>
      <c r="V21" s="142">
        <v>0</v>
      </c>
      <c r="W21" s="142">
        <v>0</v>
      </c>
      <c r="X21" s="142">
        <v>797</v>
      </c>
      <c r="Y21" s="147">
        <f t="shared" si="0"/>
        <v>3.7034755332496863</v>
      </c>
      <c r="Z21" s="147">
        <f t="shared" si="1"/>
        <v>2.1888331242158094</v>
      </c>
      <c r="AA21" s="147">
        <f t="shared" si="2"/>
        <v>7.5282308657465491E-2</v>
      </c>
      <c r="AB21" s="147">
        <f t="shared" si="3"/>
        <v>0.1053952321204517</v>
      </c>
      <c r="AC21" s="147">
        <f t="shared" si="17"/>
        <v>0</v>
      </c>
      <c r="AD21" s="148">
        <f t="shared" si="18"/>
        <v>0</v>
      </c>
      <c r="AE21" s="149">
        <f t="shared" si="4"/>
        <v>6.0729861982434121</v>
      </c>
      <c r="AF21" s="150">
        <f t="shared" si="5"/>
        <v>1.0172299651567944</v>
      </c>
      <c r="AG21" s="150">
        <f t="shared" si="6"/>
        <v>0.67389651989793153</v>
      </c>
      <c r="AH21" s="150">
        <f t="shared" si="7"/>
        <v>0</v>
      </c>
      <c r="AI21" s="150">
        <f t="shared" si="8"/>
        <v>0.85731781996325773</v>
      </c>
      <c r="AJ21" s="150">
        <f t="shared" si="9"/>
        <v>0.81967213114754101</v>
      </c>
      <c r="AK21" s="150">
        <f t="shared" si="10"/>
        <v>0.72967540853084245</v>
      </c>
      <c r="AL21" s="150">
        <f t="shared" si="11"/>
        <v>0</v>
      </c>
      <c r="AM21" s="150">
        <f t="shared" si="12"/>
        <v>0</v>
      </c>
      <c r="AN21" s="150">
        <f t="shared" si="19"/>
        <v>0</v>
      </c>
      <c r="AO21" s="150">
        <f t="shared" si="20"/>
        <v>0</v>
      </c>
      <c r="AQ21" s="124">
        <f t="shared" si="13"/>
        <v>1.0520731707317073</v>
      </c>
      <c r="AR21" s="124">
        <f t="shared" si="14"/>
        <v>0.68533248488705056</v>
      </c>
      <c r="AS21" s="124">
        <f t="shared" si="15"/>
        <v>0.81967213114754101</v>
      </c>
      <c r="AT21" s="124">
        <f t="shared" si="16"/>
        <v>0.68442622950819676</v>
      </c>
    </row>
    <row r="22" spans="1:46" x14ac:dyDescent="0.35">
      <c r="A22" s="134" t="s">
        <v>19</v>
      </c>
      <c r="B22" s="143" t="s">
        <v>113</v>
      </c>
      <c r="C22" s="143"/>
      <c r="D22" s="141">
        <v>1354.5</v>
      </c>
      <c r="E22" s="142">
        <v>918.67</v>
      </c>
      <c r="F22" s="142">
        <v>1312.5</v>
      </c>
      <c r="G22" s="142">
        <v>911.5</v>
      </c>
      <c r="H22" s="141">
        <v>0</v>
      </c>
      <c r="I22" s="142">
        <v>0</v>
      </c>
      <c r="J22" s="141">
        <v>0</v>
      </c>
      <c r="K22" s="144">
        <v>0</v>
      </c>
      <c r="L22" s="142">
        <v>1044</v>
      </c>
      <c r="M22" s="142">
        <v>732.5</v>
      </c>
      <c r="N22" s="142">
        <v>1031</v>
      </c>
      <c r="O22" s="142">
        <v>569.98</v>
      </c>
      <c r="P22" s="141">
        <v>0</v>
      </c>
      <c r="Q22" s="142">
        <v>0</v>
      </c>
      <c r="R22" s="141">
        <v>0</v>
      </c>
      <c r="S22" s="141">
        <v>0</v>
      </c>
      <c r="T22" s="141">
        <v>0</v>
      </c>
      <c r="U22" s="142">
        <v>0</v>
      </c>
      <c r="V22" s="142">
        <v>0</v>
      </c>
      <c r="W22" s="142">
        <v>0</v>
      </c>
      <c r="X22" s="142">
        <v>533</v>
      </c>
      <c r="Y22" s="147">
        <f t="shared" si="0"/>
        <v>3.0978799249530957</v>
      </c>
      <c r="Z22" s="147">
        <f t="shared" si="1"/>
        <v>2.7795121951219515</v>
      </c>
      <c r="AA22" s="147">
        <f t="shared" si="2"/>
        <v>0</v>
      </c>
      <c r="AB22" s="147">
        <f t="shared" si="3"/>
        <v>0</v>
      </c>
      <c r="AC22" s="147">
        <f t="shared" si="17"/>
        <v>0</v>
      </c>
      <c r="AD22" s="148">
        <f t="shared" si="18"/>
        <v>0</v>
      </c>
      <c r="AE22" s="149">
        <f t="shared" si="4"/>
        <v>5.8773921200750472</v>
      </c>
      <c r="AF22" s="150">
        <f t="shared" si="5"/>
        <v>0.67823551125876702</v>
      </c>
      <c r="AG22" s="150">
        <f t="shared" si="6"/>
        <v>0.69447619047619047</v>
      </c>
      <c r="AH22" s="150">
        <f t="shared" si="7"/>
        <v>0</v>
      </c>
      <c r="AI22" s="150">
        <f t="shared" si="8"/>
        <v>0</v>
      </c>
      <c r="AJ22" s="150">
        <f t="shared" si="9"/>
        <v>0.70162835249042144</v>
      </c>
      <c r="AK22" s="150">
        <f t="shared" si="10"/>
        <v>0.55284190106692532</v>
      </c>
      <c r="AL22" s="150">
        <f t="shared" si="11"/>
        <v>0</v>
      </c>
      <c r="AM22" s="150">
        <f t="shared" si="12"/>
        <v>0</v>
      </c>
      <c r="AN22" s="150">
        <f t="shared" si="19"/>
        <v>0</v>
      </c>
      <c r="AO22" s="150">
        <f t="shared" si="20"/>
        <v>0</v>
      </c>
      <c r="AQ22" s="124">
        <f t="shared" si="13"/>
        <v>0.67823551125876702</v>
      </c>
      <c r="AR22" s="124">
        <f t="shared" si="14"/>
        <v>0.69447619047619047</v>
      </c>
      <c r="AS22" s="124">
        <f t="shared" si="15"/>
        <v>0.70162835249042144</v>
      </c>
      <c r="AT22" s="124">
        <f t="shared" si="16"/>
        <v>0.55284190106692532</v>
      </c>
    </row>
    <row r="23" spans="1:46" x14ac:dyDescent="0.35">
      <c r="A23" s="134" t="s">
        <v>45</v>
      </c>
      <c r="B23" s="143" t="s">
        <v>113</v>
      </c>
      <c r="C23" s="143"/>
      <c r="D23" s="141">
        <v>2054.5</v>
      </c>
      <c r="E23" s="142">
        <v>1247.8800000000001</v>
      </c>
      <c r="F23" s="142">
        <v>1767.25</v>
      </c>
      <c r="G23" s="142">
        <v>973.75</v>
      </c>
      <c r="H23" s="141">
        <v>0</v>
      </c>
      <c r="I23" s="142">
        <v>0</v>
      </c>
      <c r="J23" s="141">
        <v>93</v>
      </c>
      <c r="K23" s="144">
        <v>0</v>
      </c>
      <c r="L23" s="142">
        <v>1116</v>
      </c>
      <c r="M23" s="142">
        <v>996.93</v>
      </c>
      <c r="N23" s="142">
        <v>1414.93</v>
      </c>
      <c r="O23" s="142">
        <v>1356.5</v>
      </c>
      <c r="P23" s="141">
        <v>0</v>
      </c>
      <c r="Q23" s="142">
        <v>0</v>
      </c>
      <c r="R23" s="141">
        <v>73.069999999999993</v>
      </c>
      <c r="S23" s="141">
        <v>0</v>
      </c>
      <c r="T23" s="141">
        <v>160.71</v>
      </c>
      <c r="U23" s="142">
        <v>165</v>
      </c>
      <c r="V23" s="142">
        <v>0</v>
      </c>
      <c r="W23" s="142">
        <v>0</v>
      </c>
      <c r="X23" s="142">
        <v>765</v>
      </c>
      <c r="Y23" s="147">
        <f t="shared" si="0"/>
        <v>2.9343921568627449</v>
      </c>
      <c r="Z23" s="147">
        <f t="shared" si="1"/>
        <v>3.0460784313725489</v>
      </c>
      <c r="AA23" s="147">
        <f t="shared" si="2"/>
        <v>0</v>
      </c>
      <c r="AB23" s="147">
        <f t="shared" si="3"/>
        <v>0</v>
      </c>
      <c r="AC23" s="147">
        <f t="shared" si="17"/>
        <v>0.21568627450980393</v>
      </c>
      <c r="AD23" s="148">
        <f t="shared" si="18"/>
        <v>0</v>
      </c>
      <c r="AE23" s="149">
        <f t="shared" si="4"/>
        <v>6.1961568627450978</v>
      </c>
      <c r="AF23" s="150">
        <f t="shared" si="5"/>
        <v>0.60738865904112926</v>
      </c>
      <c r="AG23" s="150">
        <f t="shared" si="6"/>
        <v>0.55099731220823311</v>
      </c>
      <c r="AH23" s="150">
        <f t="shared" si="7"/>
        <v>0</v>
      </c>
      <c r="AI23" s="150">
        <f t="shared" si="8"/>
        <v>0</v>
      </c>
      <c r="AJ23" s="150">
        <f t="shared" si="9"/>
        <v>0.89330645161290323</v>
      </c>
      <c r="AK23" s="150">
        <f t="shared" si="10"/>
        <v>0.95870467090244738</v>
      </c>
      <c r="AL23" s="150">
        <f t="shared" si="11"/>
        <v>0</v>
      </c>
      <c r="AM23" s="150">
        <f t="shared" si="12"/>
        <v>0</v>
      </c>
      <c r="AN23" s="150">
        <f t="shared" si="19"/>
        <v>1.0266940451745379</v>
      </c>
      <c r="AO23" s="150">
        <f t="shared" si="20"/>
        <v>0</v>
      </c>
      <c r="AQ23" s="124">
        <f t="shared" si="13"/>
        <v>0.60738865904112926</v>
      </c>
      <c r="AR23" s="124">
        <f t="shared" si="14"/>
        <v>0.52345114903910761</v>
      </c>
      <c r="AS23" s="124">
        <f t="shared" si="15"/>
        <v>0.89330645161290323</v>
      </c>
      <c r="AT23" s="124">
        <f t="shared" si="16"/>
        <v>0.9116263440860215</v>
      </c>
    </row>
    <row r="24" spans="1:46" x14ac:dyDescent="0.35">
      <c r="A24" s="134" t="s">
        <v>20</v>
      </c>
      <c r="B24" s="143" t="s">
        <v>113</v>
      </c>
      <c r="C24" s="143"/>
      <c r="D24" s="141">
        <v>3196</v>
      </c>
      <c r="E24" s="142">
        <v>1721.17</v>
      </c>
      <c r="F24" s="142">
        <v>1508.64</v>
      </c>
      <c r="G24" s="142">
        <v>1303.75</v>
      </c>
      <c r="H24" s="141">
        <v>0</v>
      </c>
      <c r="I24" s="142">
        <v>31.5</v>
      </c>
      <c r="J24" s="141">
        <v>86.36</v>
      </c>
      <c r="K24" s="144">
        <v>56.75</v>
      </c>
      <c r="L24" s="142">
        <v>1860</v>
      </c>
      <c r="M24" s="142">
        <v>1323.58</v>
      </c>
      <c r="N24" s="142">
        <v>1402.29</v>
      </c>
      <c r="O24" s="142">
        <v>1230</v>
      </c>
      <c r="P24" s="141">
        <v>0</v>
      </c>
      <c r="Q24" s="142">
        <v>24</v>
      </c>
      <c r="R24" s="141">
        <v>79.709999999999994</v>
      </c>
      <c r="S24" s="141">
        <v>24</v>
      </c>
      <c r="T24" s="141">
        <v>160.71</v>
      </c>
      <c r="U24" s="142">
        <v>142.5</v>
      </c>
      <c r="V24" s="142">
        <v>0</v>
      </c>
      <c r="W24" s="142">
        <v>0</v>
      </c>
      <c r="X24" s="142">
        <v>890</v>
      </c>
      <c r="Y24" s="147">
        <f t="shared" si="0"/>
        <v>3.4210674157303371</v>
      </c>
      <c r="Z24" s="147">
        <f t="shared" si="1"/>
        <v>2.8469101123595504</v>
      </c>
      <c r="AA24" s="147">
        <f t="shared" si="2"/>
        <v>6.2359550561797754E-2</v>
      </c>
      <c r="AB24" s="147">
        <f t="shared" si="3"/>
        <v>9.0730337078651691E-2</v>
      </c>
      <c r="AC24" s="147">
        <f t="shared" si="17"/>
        <v>0.1601123595505618</v>
      </c>
      <c r="AD24" s="148">
        <f t="shared" si="18"/>
        <v>0</v>
      </c>
      <c r="AE24" s="149">
        <f t="shared" si="4"/>
        <v>6.5811797752808987</v>
      </c>
      <c r="AF24" s="150">
        <f t="shared" si="5"/>
        <v>0.53853879849812269</v>
      </c>
      <c r="AG24" s="150">
        <f t="shared" si="6"/>
        <v>0.86418893838158861</v>
      </c>
      <c r="AH24" s="150">
        <f t="shared" si="7"/>
        <v>0</v>
      </c>
      <c r="AI24" s="150">
        <f t="shared" si="8"/>
        <v>0.65713293191292266</v>
      </c>
      <c r="AJ24" s="150">
        <f t="shared" si="9"/>
        <v>0.71160215053763431</v>
      </c>
      <c r="AK24" s="150">
        <f t="shared" si="10"/>
        <v>0.877136683567593</v>
      </c>
      <c r="AL24" s="150">
        <f t="shared" si="11"/>
        <v>0</v>
      </c>
      <c r="AM24" s="150">
        <f t="shared" si="12"/>
        <v>0.30109145652992098</v>
      </c>
      <c r="AN24" s="150">
        <f t="shared" si="19"/>
        <v>0.88669031174164636</v>
      </c>
      <c r="AO24" s="150">
        <f t="shared" si="20"/>
        <v>0</v>
      </c>
      <c r="AQ24" s="124">
        <f t="shared" si="13"/>
        <v>0.54839486858573216</v>
      </c>
      <c r="AR24" s="124">
        <f t="shared" si="14"/>
        <v>0.85297805642633229</v>
      </c>
      <c r="AS24" s="124">
        <f t="shared" si="15"/>
        <v>0.72450537634408596</v>
      </c>
      <c r="AT24" s="124">
        <f t="shared" si="16"/>
        <v>0.84615384615384615</v>
      </c>
    </row>
    <row r="25" spans="1:46" x14ac:dyDescent="0.35">
      <c r="A25" s="134" t="s">
        <v>21</v>
      </c>
      <c r="B25" s="143" t="s">
        <v>114</v>
      </c>
      <c r="C25" s="143"/>
      <c r="D25" s="141">
        <v>3734.8</v>
      </c>
      <c r="E25" s="142">
        <v>2084.5</v>
      </c>
      <c r="F25" s="142">
        <v>1677</v>
      </c>
      <c r="G25" s="142">
        <v>979.5</v>
      </c>
      <c r="H25" s="141">
        <v>131.19999999999999</v>
      </c>
      <c r="I25" s="142">
        <v>0</v>
      </c>
      <c r="J25" s="141">
        <v>0</v>
      </c>
      <c r="K25" s="144">
        <v>0</v>
      </c>
      <c r="L25" s="142">
        <v>2929.12</v>
      </c>
      <c r="M25" s="142">
        <v>1754.83</v>
      </c>
      <c r="N25" s="142">
        <v>1112</v>
      </c>
      <c r="O25" s="142">
        <v>961.5</v>
      </c>
      <c r="P25" s="141">
        <v>34.880000000000003</v>
      </c>
      <c r="Q25" s="142">
        <v>0</v>
      </c>
      <c r="R25" s="141">
        <v>0</v>
      </c>
      <c r="S25" s="141">
        <v>0</v>
      </c>
      <c r="T25" s="141">
        <v>0</v>
      </c>
      <c r="U25" s="142">
        <v>0</v>
      </c>
      <c r="V25" s="142">
        <v>0</v>
      </c>
      <c r="W25" s="142">
        <v>0</v>
      </c>
      <c r="X25" s="142">
        <v>941</v>
      </c>
      <c r="Y25" s="147">
        <f t="shared" si="0"/>
        <v>4.0800531349628057</v>
      </c>
      <c r="Z25" s="147">
        <f t="shared" si="1"/>
        <v>2.0626992561105206</v>
      </c>
      <c r="AA25" s="147">
        <f t="shared" si="2"/>
        <v>0</v>
      </c>
      <c r="AB25" s="147">
        <f t="shared" si="3"/>
        <v>0</v>
      </c>
      <c r="AC25" s="147">
        <f t="shared" si="17"/>
        <v>0</v>
      </c>
      <c r="AD25" s="148">
        <f t="shared" si="18"/>
        <v>0</v>
      </c>
      <c r="AE25" s="149">
        <f t="shared" si="4"/>
        <v>6.1427523910733264</v>
      </c>
      <c r="AF25" s="150">
        <f t="shared" si="5"/>
        <v>0.55812894934133017</v>
      </c>
      <c r="AG25" s="150">
        <f t="shared" si="6"/>
        <v>0.58407871198568873</v>
      </c>
      <c r="AH25" s="150">
        <f t="shared" si="7"/>
        <v>0</v>
      </c>
      <c r="AI25" s="150">
        <f t="shared" si="8"/>
        <v>0</v>
      </c>
      <c r="AJ25" s="150">
        <f t="shared" si="9"/>
        <v>0.59909802261430056</v>
      </c>
      <c r="AK25" s="150">
        <f t="shared" si="10"/>
        <v>0.86465827338129497</v>
      </c>
      <c r="AL25" s="150">
        <f t="shared" si="11"/>
        <v>0</v>
      </c>
      <c r="AM25" s="150">
        <f t="shared" si="12"/>
        <v>0</v>
      </c>
      <c r="AN25" s="150">
        <f t="shared" si="19"/>
        <v>0</v>
      </c>
      <c r="AO25" s="150">
        <f t="shared" si="20"/>
        <v>0</v>
      </c>
      <c r="AQ25" s="124">
        <f t="shared" si="13"/>
        <v>0.53918779099844805</v>
      </c>
      <c r="AR25" s="124">
        <f t="shared" si="14"/>
        <v>0.58407871198568873</v>
      </c>
      <c r="AS25" s="124">
        <f t="shared" si="15"/>
        <v>0.59204790823211872</v>
      </c>
      <c r="AT25" s="124">
        <f t="shared" si="16"/>
        <v>0.86465827338129497</v>
      </c>
    </row>
    <row r="26" spans="1:46" x14ac:dyDescent="0.35">
      <c r="A26" s="134" t="s">
        <v>22</v>
      </c>
      <c r="B26" s="143" t="s">
        <v>113</v>
      </c>
      <c r="C26" s="143"/>
      <c r="D26" s="141">
        <v>1687.54</v>
      </c>
      <c r="E26" s="142">
        <v>1330.5</v>
      </c>
      <c r="F26" s="142">
        <v>1167</v>
      </c>
      <c r="G26" s="142">
        <v>894.5</v>
      </c>
      <c r="H26" s="141">
        <v>102.96</v>
      </c>
      <c r="I26" s="142">
        <v>73</v>
      </c>
      <c r="J26" s="141">
        <v>0</v>
      </c>
      <c r="K26" s="144">
        <v>0</v>
      </c>
      <c r="L26" s="142">
        <v>1052.8900000000001</v>
      </c>
      <c r="M26" s="142">
        <v>923.5</v>
      </c>
      <c r="N26" s="142">
        <v>996</v>
      </c>
      <c r="O26" s="142">
        <v>648</v>
      </c>
      <c r="P26" s="141">
        <v>63.11</v>
      </c>
      <c r="Q26" s="142">
        <v>24</v>
      </c>
      <c r="R26" s="141">
        <v>0</v>
      </c>
      <c r="S26" s="141">
        <v>0</v>
      </c>
      <c r="T26" s="141">
        <v>0</v>
      </c>
      <c r="U26" s="142">
        <v>0</v>
      </c>
      <c r="V26" s="142">
        <v>0</v>
      </c>
      <c r="W26" s="142">
        <v>0</v>
      </c>
      <c r="X26" s="142">
        <v>522</v>
      </c>
      <c r="Y26" s="147">
        <f t="shared" si="0"/>
        <v>4.3180076628352486</v>
      </c>
      <c r="Z26" s="147">
        <f t="shared" si="1"/>
        <v>2.9549808429118776</v>
      </c>
      <c r="AA26" s="147">
        <f t="shared" si="2"/>
        <v>0.18582375478927204</v>
      </c>
      <c r="AB26" s="147">
        <f t="shared" si="3"/>
        <v>0</v>
      </c>
      <c r="AC26" s="147">
        <f t="shared" si="17"/>
        <v>0</v>
      </c>
      <c r="AD26" s="148">
        <f t="shared" si="18"/>
        <v>0</v>
      </c>
      <c r="AE26" s="149">
        <f t="shared" si="4"/>
        <v>7.4588122605363978</v>
      </c>
      <c r="AF26" s="150">
        <f t="shared" si="5"/>
        <v>0.78842575583393582</v>
      </c>
      <c r="AG26" s="150">
        <f t="shared" si="6"/>
        <v>0.7664952870608398</v>
      </c>
      <c r="AH26" s="150">
        <f t="shared" si="7"/>
        <v>0.70901320901320908</v>
      </c>
      <c r="AI26" s="150">
        <f t="shared" si="8"/>
        <v>0</v>
      </c>
      <c r="AJ26" s="150">
        <f t="shared" si="9"/>
        <v>0.87710966957611902</v>
      </c>
      <c r="AK26" s="150">
        <f t="shared" si="10"/>
        <v>0.6506024096385542</v>
      </c>
      <c r="AL26" s="150">
        <f t="shared" si="11"/>
        <v>2.6295833333333332</v>
      </c>
      <c r="AM26" s="150">
        <f t="shared" si="12"/>
        <v>0</v>
      </c>
      <c r="AN26" s="150">
        <f t="shared" si="19"/>
        <v>0</v>
      </c>
      <c r="AO26" s="150">
        <f t="shared" si="20"/>
        <v>0</v>
      </c>
      <c r="AQ26" s="124">
        <f t="shared" si="13"/>
        <v>0.7838592571907288</v>
      </c>
      <c r="AR26" s="124">
        <f t="shared" si="14"/>
        <v>0.7664952870608398</v>
      </c>
      <c r="AS26" s="124">
        <f t="shared" si="15"/>
        <v>0.84901433691756267</v>
      </c>
      <c r="AT26" s="124">
        <f t="shared" si="16"/>
        <v>0.6506024096385542</v>
      </c>
    </row>
    <row r="27" spans="1:46" x14ac:dyDescent="0.35">
      <c r="A27" s="134" t="s">
        <v>23</v>
      </c>
      <c r="B27" s="143" t="s">
        <v>119</v>
      </c>
      <c r="C27" s="143"/>
      <c r="D27" s="142">
        <v>2040.48</v>
      </c>
      <c r="E27" s="142">
        <v>1577.08</v>
      </c>
      <c r="F27" s="141">
        <v>704.3</v>
      </c>
      <c r="G27" s="142">
        <v>625.5</v>
      </c>
      <c r="H27" s="141">
        <v>88.02</v>
      </c>
      <c r="I27" s="144">
        <v>48</v>
      </c>
      <c r="J27" s="141">
        <v>84.7</v>
      </c>
      <c r="K27" s="144">
        <v>72</v>
      </c>
      <c r="L27" s="142">
        <v>1409.95</v>
      </c>
      <c r="M27" s="142">
        <v>1176.58</v>
      </c>
      <c r="N27" s="142">
        <v>662.62</v>
      </c>
      <c r="O27" s="142">
        <v>663</v>
      </c>
      <c r="P27" s="141">
        <v>78.05</v>
      </c>
      <c r="Q27" s="142">
        <v>0</v>
      </c>
      <c r="R27" s="141">
        <v>81.38</v>
      </c>
      <c r="S27" s="141">
        <v>0</v>
      </c>
      <c r="T27" s="141">
        <v>0</v>
      </c>
      <c r="U27" s="142">
        <v>0</v>
      </c>
      <c r="V27" s="142">
        <v>0</v>
      </c>
      <c r="W27" s="142">
        <v>0</v>
      </c>
      <c r="X27" s="142">
        <v>545</v>
      </c>
      <c r="Y27" s="147">
        <f t="shared" si="0"/>
        <v>5.0525871559633027</v>
      </c>
      <c r="Z27" s="147">
        <f t="shared" si="1"/>
        <v>2.3642201834862386</v>
      </c>
      <c r="AA27" s="147">
        <f t="shared" si="2"/>
        <v>8.8073394495412849E-2</v>
      </c>
      <c r="AB27" s="147">
        <f t="shared" si="3"/>
        <v>0.13211009174311927</v>
      </c>
      <c r="AC27" s="147">
        <f t="shared" si="17"/>
        <v>0</v>
      </c>
      <c r="AD27" s="148">
        <f t="shared" si="18"/>
        <v>0</v>
      </c>
      <c r="AE27" s="149">
        <f t="shared" si="4"/>
        <v>7.6369908256880734</v>
      </c>
      <c r="AF27" s="150">
        <f t="shared" si="5"/>
        <v>0.77289657335528894</v>
      </c>
      <c r="AG27" s="150">
        <f t="shared" si="6"/>
        <v>0.88811585971886986</v>
      </c>
      <c r="AH27" s="150">
        <f t="shared" si="7"/>
        <v>0.54533060668029998</v>
      </c>
      <c r="AI27" s="150">
        <f t="shared" si="8"/>
        <v>0.85005903187721366</v>
      </c>
      <c r="AJ27" s="150">
        <f t="shared" si="9"/>
        <v>0.83448349232242269</v>
      </c>
      <c r="AK27" s="150">
        <f t="shared" si="10"/>
        <v>1.0005734810298512</v>
      </c>
      <c r="AL27" s="150">
        <f t="shared" si="11"/>
        <v>0</v>
      </c>
      <c r="AM27" s="150">
        <f t="shared" si="12"/>
        <v>0</v>
      </c>
      <c r="AN27" s="150">
        <f t="shared" si="19"/>
        <v>0</v>
      </c>
      <c r="AO27" s="150">
        <f t="shared" si="20"/>
        <v>0</v>
      </c>
      <c r="AQ27" s="124">
        <f t="shared" si="13"/>
        <v>0.76348602302090673</v>
      </c>
      <c r="AR27" s="124">
        <f t="shared" si="14"/>
        <v>0.88403041825095052</v>
      </c>
      <c r="AS27" s="124">
        <f t="shared" si="15"/>
        <v>0.79071236559139779</v>
      </c>
      <c r="AT27" s="124">
        <f t="shared" si="16"/>
        <v>0.8911290322580645</v>
      </c>
    </row>
    <row r="28" spans="1:46" x14ac:dyDescent="0.35">
      <c r="A28" s="134" t="s">
        <v>24</v>
      </c>
      <c r="B28" s="143" t="s">
        <v>113</v>
      </c>
      <c r="C28" s="143"/>
      <c r="D28" s="141">
        <v>1588.21</v>
      </c>
      <c r="E28" s="142">
        <v>1208.17</v>
      </c>
      <c r="F28" s="142">
        <v>1160.25</v>
      </c>
      <c r="G28" s="142">
        <v>845</v>
      </c>
      <c r="H28" s="141">
        <v>59.79</v>
      </c>
      <c r="I28" s="142">
        <v>84</v>
      </c>
      <c r="J28" s="141">
        <v>0</v>
      </c>
      <c r="K28" s="144">
        <v>0</v>
      </c>
      <c r="L28" s="144">
        <v>1009.71</v>
      </c>
      <c r="M28" s="142">
        <v>865</v>
      </c>
      <c r="N28" s="142">
        <v>744</v>
      </c>
      <c r="O28" s="142">
        <v>720</v>
      </c>
      <c r="P28" s="141">
        <v>106.29</v>
      </c>
      <c r="Q28" s="142">
        <v>0</v>
      </c>
      <c r="R28" s="141">
        <v>0</v>
      </c>
      <c r="S28" s="141">
        <v>0</v>
      </c>
      <c r="T28" s="141">
        <v>0</v>
      </c>
      <c r="U28" s="142">
        <v>0</v>
      </c>
      <c r="V28" s="142">
        <v>0</v>
      </c>
      <c r="W28" s="142">
        <v>0</v>
      </c>
      <c r="X28" s="142">
        <v>647</v>
      </c>
      <c r="Y28" s="147">
        <f t="shared" si="0"/>
        <v>3.2042812982998456</v>
      </c>
      <c r="Z28" s="147">
        <f t="shared" si="1"/>
        <v>2.418856259659969</v>
      </c>
      <c r="AA28" s="147">
        <f t="shared" si="2"/>
        <v>0.12982998454404945</v>
      </c>
      <c r="AB28" s="147">
        <f t="shared" si="3"/>
        <v>0</v>
      </c>
      <c r="AC28" s="147">
        <f t="shared" si="17"/>
        <v>0</v>
      </c>
      <c r="AD28" s="148">
        <f t="shared" si="18"/>
        <v>0</v>
      </c>
      <c r="AE28" s="149">
        <f t="shared" si="4"/>
        <v>5.7529675425038649</v>
      </c>
      <c r="AF28" s="150">
        <f t="shared" si="5"/>
        <v>0.7607117446685262</v>
      </c>
      <c r="AG28" s="150">
        <f t="shared" si="6"/>
        <v>0.72829131652661061</v>
      </c>
      <c r="AH28" s="150">
        <f t="shared" si="7"/>
        <v>1.4049172102358254</v>
      </c>
      <c r="AI28" s="150">
        <f t="shared" si="8"/>
        <v>0</v>
      </c>
      <c r="AJ28" s="150">
        <f t="shared" si="9"/>
        <v>0.85668162145566551</v>
      </c>
      <c r="AK28" s="150">
        <f t="shared" si="10"/>
        <v>0.967741935483871</v>
      </c>
      <c r="AL28" s="150">
        <f t="shared" si="11"/>
        <v>0</v>
      </c>
      <c r="AM28" s="150">
        <f t="shared" si="12"/>
        <v>0</v>
      </c>
      <c r="AN28" s="150">
        <f t="shared" si="19"/>
        <v>0</v>
      </c>
      <c r="AO28" s="150">
        <f t="shared" si="20"/>
        <v>0</v>
      </c>
      <c r="AQ28" s="124">
        <f t="shared" si="13"/>
        <v>0.7840837378640777</v>
      </c>
      <c r="AR28" s="124">
        <f t="shared" si="14"/>
        <v>0.72829131652661061</v>
      </c>
      <c r="AS28" s="124">
        <f t="shared" si="15"/>
        <v>0.77508960573476704</v>
      </c>
      <c r="AT28" s="124">
        <f t="shared" si="16"/>
        <v>0.967741935483871</v>
      </c>
    </row>
    <row r="29" spans="1:46" x14ac:dyDescent="0.35">
      <c r="A29" s="134" t="s">
        <v>25</v>
      </c>
      <c r="B29" s="143" t="s">
        <v>117</v>
      </c>
      <c r="C29" s="143"/>
      <c r="D29" s="141">
        <v>1299.1600000000001</v>
      </c>
      <c r="E29" s="142">
        <v>1299.57</v>
      </c>
      <c r="F29" s="142">
        <v>1565.36</v>
      </c>
      <c r="G29" s="142">
        <v>885</v>
      </c>
      <c r="H29" s="141">
        <v>91.34</v>
      </c>
      <c r="I29" s="142">
        <v>194.5</v>
      </c>
      <c r="J29" s="141">
        <v>99.64</v>
      </c>
      <c r="K29" s="144">
        <v>110.5</v>
      </c>
      <c r="L29" s="142">
        <v>1041.27</v>
      </c>
      <c r="M29" s="142">
        <v>839.5</v>
      </c>
      <c r="N29" s="142">
        <v>1049.57</v>
      </c>
      <c r="O29" s="142">
        <v>922.5</v>
      </c>
      <c r="P29" s="141">
        <v>74.73</v>
      </c>
      <c r="Q29" s="142">
        <v>0</v>
      </c>
      <c r="R29" s="141">
        <v>66.430000000000007</v>
      </c>
      <c r="S29" s="141">
        <v>0</v>
      </c>
      <c r="T29" s="141">
        <v>0</v>
      </c>
      <c r="U29" s="142">
        <v>0</v>
      </c>
      <c r="V29" s="142">
        <v>0</v>
      </c>
      <c r="W29" s="142">
        <v>0</v>
      </c>
      <c r="X29" s="142">
        <v>719</v>
      </c>
      <c r="Y29" s="147">
        <f t="shared" si="0"/>
        <v>2.9750625869262861</v>
      </c>
      <c r="Z29" s="147">
        <f t="shared" si="1"/>
        <v>2.5139082058414464</v>
      </c>
      <c r="AA29" s="147">
        <f t="shared" si="2"/>
        <v>0.2705146036161335</v>
      </c>
      <c r="AB29" s="147">
        <f t="shared" si="3"/>
        <v>0.15368567454798332</v>
      </c>
      <c r="AC29" s="147">
        <f t="shared" si="17"/>
        <v>0</v>
      </c>
      <c r="AD29" s="148">
        <f t="shared" si="18"/>
        <v>0</v>
      </c>
      <c r="AE29" s="149">
        <f t="shared" si="4"/>
        <v>5.913171070931849</v>
      </c>
      <c r="AF29" s="150">
        <f t="shared" si="5"/>
        <v>1.0003155885341297</v>
      </c>
      <c r="AG29" s="150">
        <f t="shared" si="6"/>
        <v>0.56536515561915468</v>
      </c>
      <c r="AH29" s="150">
        <f t="shared" si="7"/>
        <v>2.1294066126560103</v>
      </c>
      <c r="AI29" s="150">
        <f t="shared" si="8"/>
        <v>1.1089923725411481</v>
      </c>
      <c r="AJ29" s="150">
        <f t="shared" si="9"/>
        <v>0.80622701124588247</v>
      </c>
      <c r="AK29" s="150">
        <f t="shared" si="10"/>
        <v>0.87893137189515713</v>
      </c>
      <c r="AL29" s="150">
        <f t="shared" si="11"/>
        <v>0</v>
      </c>
      <c r="AM29" s="150">
        <f t="shared" si="12"/>
        <v>0</v>
      </c>
      <c r="AN29" s="150">
        <f t="shared" si="19"/>
        <v>0</v>
      </c>
      <c r="AO29" s="150">
        <f t="shared" si="20"/>
        <v>0</v>
      </c>
      <c r="AQ29" s="124">
        <f t="shared" si="13"/>
        <v>1.0744839985616683</v>
      </c>
      <c r="AR29" s="124">
        <f t="shared" si="14"/>
        <v>0.59789789789789793</v>
      </c>
      <c r="AS29" s="124">
        <f t="shared" si="15"/>
        <v>0.75224014336917566</v>
      </c>
      <c r="AT29" s="124">
        <f t="shared" si="16"/>
        <v>0.82661290322580649</v>
      </c>
    </row>
    <row r="30" spans="1:46" x14ac:dyDescent="0.35">
      <c r="A30" s="134" t="s">
        <v>26</v>
      </c>
      <c r="B30" s="143" t="s">
        <v>119</v>
      </c>
      <c r="C30" s="143"/>
      <c r="D30" s="141">
        <v>1708.5</v>
      </c>
      <c r="E30" s="142">
        <v>1309.75</v>
      </c>
      <c r="F30" s="142">
        <v>949.93000000000006</v>
      </c>
      <c r="G30" s="142">
        <v>643.5</v>
      </c>
      <c r="H30" s="141">
        <v>372</v>
      </c>
      <c r="I30" s="142">
        <v>144</v>
      </c>
      <c r="J30" s="141">
        <v>166.07</v>
      </c>
      <c r="K30" s="144">
        <v>144</v>
      </c>
      <c r="L30" s="144">
        <v>1834.52</v>
      </c>
      <c r="M30" s="142">
        <v>1060.25</v>
      </c>
      <c r="N30" s="142">
        <v>949.93000000000006</v>
      </c>
      <c r="O30" s="142">
        <v>649</v>
      </c>
      <c r="P30" s="141">
        <v>24.98</v>
      </c>
      <c r="Q30" s="142">
        <v>48</v>
      </c>
      <c r="R30" s="141">
        <v>166.07</v>
      </c>
      <c r="S30" s="141">
        <v>36</v>
      </c>
      <c r="T30" s="141">
        <v>0</v>
      </c>
      <c r="U30" s="142">
        <v>0</v>
      </c>
      <c r="V30" s="142">
        <v>0</v>
      </c>
      <c r="W30" s="142">
        <v>0</v>
      </c>
      <c r="X30" s="142">
        <v>462</v>
      </c>
      <c r="Y30" s="147">
        <f t="shared" si="0"/>
        <v>5.1298701298701301</v>
      </c>
      <c r="Z30" s="147">
        <f t="shared" si="1"/>
        <v>2.7976190476190474</v>
      </c>
      <c r="AA30" s="147">
        <f t="shared" si="2"/>
        <v>0.41558441558441561</v>
      </c>
      <c r="AB30" s="147">
        <f t="shared" si="3"/>
        <v>0.38961038961038963</v>
      </c>
      <c r="AC30" s="147">
        <f t="shared" si="17"/>
        <v>0</v>
      </c>
      <c r="AD30" s="148">
        <f t="shared" si="18"/>
        <v>0</v>
      </c>
      <c r="AE30" s="149">
        <f t="shared" si="4"/>
        <v>8.7326839826839819</v>
      </c>
      <c r="AF30" s="150">
        <f t="shared" si="5"/>
        <v>0.76660813579163012</v>
      </c>
      <c r="AG30" s="150">
        <f t="shared" si="6"/>
        <v>0.67741833608792223</v>
      </c>
      <c r="AH30" s="150">
        <f t="shared" si="7"/>
        <v>0.38709677419354838</v>
      </c>
      <c r="AI30" s="150">
        <f t="shared" si="8"/>
        <v>0.86710423315469387</v>
      </c>
      <c r="AJ30" s="150">
        <f t="shared" si="9"/>
        <v>0.57794409436800909</v>
      </c>
      <c r="AK30" s="150">
        <f t="shared" si="10"/>
        <v>0.68320823639636596</v>
      </c>
      <c r="AL30" s="150">
        <f t="shared" si="11"/>
        <v>0.52041666666666664</v>
      </c>
      <c r="AM30" s="150">
        <f t="shared" si="12"/>
        <v>0.21677605828867347</v>
      </c>
      <c r="AN30" s="150">
        <f t="shared" si="19"/>
        <v>0</v>
      </c>
      <c r="AO30" s="150">
        <f t="shared" si="20"/>
        <v>0</v>
      </c>
      <c r="AQ30" s="124">
        <f t="shared" si="13"/>
        <v>0.69875030040855568</v>
      </c>
      <c r="AR30" s="124">
        <f t="shared" si="14"/>
        <v>0.70564516129032262</v>
      </c>
      <c r="AS30" s="124">
        <f t="shared" si="15"/>
        <v>0.59599354665232585</v>
      </c>
      <c r="AT30" s="124">
        <f t="shared" si="16"/>
        <v>0.61379928315412191</v>
      </c>
    </row>
    <row r="31" spans="1:46" x14ac:dyDescent="0.35">
      <c r="A31" s="134" t="s">
        <v>121</v>
      </c>
      <c r="B31" s="143" t="s">
        <v>117</v>
      </c>
      <c r="C31" s="143"/>
      <c r="D31" s="141">
        <v>7958.94</v>
      </c>
      <c r="E31" s="142">
        <v>7010.88</v>
      </c>
      <c r="F31" s="142">
        <v>1396.99</v>
      </c>
      <c r="G31" s="142">
        <v>1226.5</v>
      </c>
      <c r="H31" s="141">
        <v>187.06</v>
      </c>
      <c r="I31" s="142">
        <v>63</v>
      </c>
      <c r="J31" s="141">
        <v>166.01</v>
      </c>
      <c r="K31" s="144">
        <v>97.5</v>
      </c>
      <c r="L31" s="144">
        <v>6458.49</v>
      </c>
      <c r="M31" s="142">
        <v>5988</v>
      </c>
      <c r="N31" s="142">
        <v>1322.5</v>
      </c>
      <c r="O31" s="142">
        <v>1116</v>
      </c>
      <c r="P31" s="141">
        <v>25.51</v>
      </c>
      <c r="Q31" s="142">
        <v>60</v>
      </c>
      <c r="R31" s="141">
        <v>159.5</v>
      </c>
      <c r="S31" s="141">
        <v>0</v>
      </c>
      <c r="T31" s="141">
        <v>0</v>
      </c>
      <c r="U31" s="142">
        <v>0</v>
      </c>
      <c r="V31" s="142">
        <v>0</v>
      </c>
      <c r="W31" s="142">
        <v>0</v>
      </c>
      <c r="X31" s="142">
        <v>0</v>
      </c>
      <c r="Y31" s="147">
        <f t="shared" si="0"/>
        <v>0</v>
      </c>
      <c r="Z31" s="147">
        <f t="shared" si="1"/>
        <v>0</v>
      </c>
      <c r="AA31" s="147">
        <f t="shared" si="2"/>
        <v>0</v>
      </c>
      <c r="AB31" s="147">
        <f t="shared" si="3"/>
        <v>0</v>
      </c>
      <c r="AC31" s="147">
        <f t="shared" si="17"/>
        <v>0</v>
      </c>
      <c r="AD31" s="148">
        <f t="shared" si="18"/>
        <v>0</v>
      </c>
      <c r="AE31" s="149">
        <f t="shared" si="4"/>
        <v>0</v>
      </c>
      <c r="AF31" s="150">
        <f t="shared" si="5"/>
        <v>0.88088112236051541</v>
      </c>
      <c r="AG31" s="150">
        <f t="shared" si="6"/>
        <v>0.87795904050852192</v>
      </c>
      <c r="AH31" s="150">
        <f t="shared" si="7"/>
        <v>0.33679033465198333</v>
      </c>
      <c r="AI31" s="150">
        <f t="shared" si="8"/>
        <v>0.5873140172278779</v>
      </c>
      <c r="AJ31" s="150">
        <f t="shared" si="9"/>
        <v>0.92715170264256819</v>
      </c>
      <c r="AK31" s="150">
        <f t="shared" si="10"/>
        <v>0.84385633270321359</v>
      </c>
      <c r="AL31" s="150">
        <f t="shared" si="11"/>
        <v>0.42516666666666669</v>
      </c>
      <c r="AM31" s="150">
        <f t="shared" si="12"/>
        <v>0</v>
      </c>
      <c r="AN31" s="150">
        <f t="shared" si="19"/>
        <v>0</v>
      </c>
      <c r="AO31" s="150">
        <f t="shared" si="20"/>
        <v>0</v>
      </c>
      <c r="AQ31" s="124">
        <f t="shared" si="13"/>
        <v>0.86838693837466241</v>
      </c>
      <c r="AR31" s="124">
        <f t="shared" si="14"/>
        <v>0.84708893154190656</v>
      </c>
      <c r="AS31" s="124">
        <f t="shared" si="15"/>
        <v>0.93275755706354102</v>
      </c>
      <c r="AT31" s="124">
        <f t="shared" si="16"/>
        <v>0.75303643724696356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U5:U29">
    <cfRule type="expression" dxfId="9" priority="12">
      <formula>$J$476=1</formula>
    </cfRule>
  </conditionalFormatting>
  <conditionalFormatting sqref="V5:W30">
    <cfRule type="expression" dxfId="8" priority="15">
      <formula>$J$476=1</formula>
    </cfRule>
  </conditionalFormatting>
  <conditionalFormatting sqref="U30">
    <cfRule type="expression" dxfId="7" priority="13">
      <formula>$J$476=1</formula>
    </cfRule>
  </conditionalFormatting>
  <conditionalFormatting sqref="V31:W31">
    <cfRule type="expression" dxfId="6" priority="8">
      <formula>$J$476=1</formula>
    </cfRule>
  </conditionalFormatting>
  <conditionalFormatting sqref="U31">
    <cfRule type="expression" dxfId="5" priority="7">
      <formula>$J$476=1</formula>
    </cfRule>
  </conditionalFormatting>
  <conditionalFormatting sqref="AD4:AI4 AE5:AE28 AD5:AD31 AF5:AI31">
    <cfRule type="expression" dxfId="4" priority="5">
      <formula>$O$440=1</formula>
    </cfRule>
  </conditionalFormatting>
  <conditionalFormatting sqref="AE29">
    <cfRule type="expression" dxfId="3" priority="4">
      <formula>$O$440=1</formula>
    </cfRule>
  </conditionalFormatting>
  <conditionalFormatting sqref="AE30">
    <cfRule type="expression" dxfId="2" priority="3">
      <formula>$O$440=1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$O$440=1</formula>
    </cfRule>
  </conditionalFormatting>
  <dataValidations count="2">
    <dataValidation type="decimal" operator="greaterThanOrEqual" allowBlank="1" showInputMessage="1" showErrorMessage="1" sqref="AD4:AJ31 N18:N31 L4:L27 N5:N16 M5:M31 M4:Q4 O5:Q31 D4:K31 L29 R4:X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2022-11-14T09:15:19Z</dcterms:modified>
</cp:coreProperties>
</file>