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8800" windowHeight="1230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T15" i="33"/>
  <c r="AS15" i="33"/>
  <c r="AR15" i="33"/>
  <c r="AQ15" i="33"/>
  <c r="AO15" i="33"/>
  <c r="AN15" i="33"/>
  <c r="AM15" i="33"/>
  <c r="AL15" i="33"/>
  <c r="AK15" i="33"/>
  <c r="AJ15" i="33"/>
  <c r="AI15" i="33"/>
  <c r="AH15" i="33"/>
  <c r="AG15" i="33"/>
  <c r="AF15" i="33"/>
  <c r="AD15" i="33"/>
  <c r="AC15" i="33"/>
  <c r="AB15" i="33"/>
  <c r="AA15" i="33"/>
  <c r="Z15" i="33"/>
  <c r="Y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<sst xmlns="http://schemas.openxmlformats.org/spreadsheetml/2006/main" count="793" uniqueCount="122">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</sst>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1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8"/>
      <c r="B3" s="179"/>
      <c r="C3" s="179"/>
      <c r="D3" s="180"/>
      <c r="E3" s="178" t="s">
        <v>31</v>
      </c>
      <c r="F3" s="179"/>
      <c r="G3" s="179"/>
      <c r="H3" s="180"/>
      <c r="I3" s="183" t="s">
        <v>32</v>
      </c>
      <c r="J3" s="184"/>
      <c r="K3" s="184"/>
      <c r="L3" s="185"/>
      <c r="M3" s="178" t="s">
        <v>33</v>
      </c>
      <c r="N3" s="179"/>
      <c r="O3" s="179"/>
      <c r="P3" s="180"/>
      <c r="Q3" s="170">
        <v>42095</v>
      </c>
      <c r="R3" s="171"/>
      <c r="S3" s="171"/>
      <c r="T3" s="172"/>
      <c r="U3" s="170">
        <v>42125</v>
      </c>
      <c r="V3" s="171"/>
      <c r="W3" s="171"/>
      <c r="X3" s="172"/>
      <c r="Y3" s="170">
        <v>42156</v>
      </c>
      <c r="Z3" s="171"/>
      <c r="AA3" s="171"/>
      <c r="AB3" s="172"/>
      <c r="AC3" s="170">
        <v>42186</v>
      </c>
      <c r="AD3" s="171"/>
      <c r="AE3" s="171"/>
      <c r="AF3" s="172"/>
      <c r="AG3" s="170">
        <v>42217</v>
      </c>
      <c r="AH3" s="171"/>
      <c r="AI3" s="171"/>
      <c r="AJ3" s="172"/>
      <c r="AK3" s="170">
        <v>42248</v>
      </c>
      <c r="AL3" s="171"/>
      <c r="AM3" s="171"/>
      <c r="AN3" s="172"/>
      <c r="AO3" s="170">
        <v>42278</v>
      </c>
      <c r="AP3" s="171"/>
      <c r="AQ3" s="171"/>
      <c r="AR3" s="172"/>
      <c r="AS3" s="170">
        <v>42309</v>
      </c>
      <c r="AT3" s="171"/>
      <c r="AU3" s="171"/>
      <c r="AV3" s="172"/>
      <c r="AW3" s="32"/>
      <c r="AX3" s="166">
        <v>42675</v>
      </c>
      <c r="AY3" s="167"/>
      <c r="AZ3" s="167"/>
      <c r="BA3" s="167"/>
      <c r="BB3" s="167"/>
      <c r="BC3" s="167"/>
      <c r="BD3" s="167"/>
      <c r="BE3" s="177"/>
      <c r="BF3" s="166">
        <v>42705</v>
      </c>
      <c r="BG3" s="167"/>
      <c r="BH3" s="167"/>
      <c r="BI3" s="167"/>
      <c r="BJ3" s="167"/>
      <c r="BK3" s="167"/>
      <c r="BL3" s="167"/>
      <c r="BM3" s="168"/>
      <c r="BN3" s="159">
        <v>42736</v>
      </c>
      <c r="BO3" s="160"/>
      <c r="BP3" s="160"/>
      <c r="BQ3" s="160"/>
      <c r="BR3" s="160"/>
      <c r="BS3" s="160"/>
      <c r="BT3" s="160"/>
      <c r="BU3" s="186"/>
      <c r="BV3" s="187">
        <v>42767</v>
      </c>
      <c r="BW3" s="188"/>
      <c r="BX3" s="188"/>
      <c r="BY3" s="188"/>
      <c r="BZ3" s="188"/>
      <c r="CA3" s="188"/>
      <c r="CB3" s="188"/>
      <c r="CC3" s="189"/>
      <c r="CD3" s="170">
        <v>42795</v>
      </c>
      <c r="CE3" s="171"/>
      <c r="CF3" s="171"/>
      <c r="CG3" s="171"/>
      <c r="CH3" s="171"/>
      <c r="CI3" s="171"/>
      <c r="CJ3" s="171"/>
      <c r="CK3" s="172"/>
      <c r="CL3" s="170">
        <v>42826</v>
      </c>
      <c r="CM3" s="171"/>
      <c r="CN3" s="171"/>
      <c r="CO3" s="171"/>
      <c r="CP3" s="171"/>
      <c r="CQ3" s="171"/>
      <c r="CR3" s="171"/>
      <c r="CS3" s="172"/>
      <c r="CT3" s="170">
        <v>42856</v>
      </c>
      <c r="CU3" s="171"/>
      <c r="CV3" s="171"/>
      <c r="CW3" s="171"/>
      <c r="CX3" s="171"/>
      <c r="CY3" s="171"/>
      <c r="CZ3" s="171"/>
      <c r="DA3" s="172"/>
      <c r="DB3" s="173">
        <v>42887</v>
      </c>
      <c r="DC3" s="174"/>
      <c r="DD3" s="174"/>
      <c r="DE3" s="174"/>
      <c r="DF3" s="174"/>
      <c r="DG3" s="44"/>
      <c r="DH3" s="44"/>
      <c r="DI3" s="44"/>
      <c r="DJ3" s="191" t="s">
        <v>47</v>
      </c>
      <c r="DK3" s="192"/>
      <c r="DL3" s="192"/>
      <c r="DM3" s="192"/>
      <c r="DN3" s="192"/>
      <c r="DO3" s="192"/>
      <c r="DP3" s="192"/>
      <c r="DQ3" s="193"/>
      <c r="DR3" s="154" t="s">
        <v>48</v>
      </c>
      <c r="DS3" s="155"/>
      <c r="DT3" s="155"/>
      <c r="DU3" s="155"/>
      <c r="DV3" s="155"/>
      <c r="DW3" s="155"/>
      <c r="DX3" s="155"/>
      <c r="DY3" s="156"/>
      <c r="DZ3" s="159">
        <v>42979</v>
      </c>
      <c r="EA3" s="164"/>
      <c r="EB3" s="164"/>
      <c r="EC3" s="164"/>
      <c r="ED3" s="164"/>
      <c r="EE3" s="164"/>
      <c r="EF3" s="164"/>
      <c r="EG3" s="164"/>
      <c r="EH3" s="166">
        <v>43009</v>
      </c>
      <c r="EI3" s="167"/>
      <c r="EJ3" s="167"/>
      <c r="EK3" s="167"/>
      <c r="EL3" s="167"/>
      <c r="EM3" s="167"/>
      <c r="EN3" s="167"/>
      <c r="EO3" s="168"/>
      <c r="EP3" s="159">
        <v>43040</v>
      </c>
      <c r="EQ3" s="160"/>
      <c r="ER3" s="160"/>
      <c r="ES3" s="160"/>
      <c r="ET3" s="160"/>
      <c r="EU3" s="160"/>
      <c r="EV3" s="160"/>
      <c r="EW3" s="160"/>
      <c r="EX3" s="196">
        <v>43070</v>
      </c>
      <c r="EY3" s="197"/>
      <c r="EZ3" s="197"/>
      <c r="FA3" s="197"/>
      <c r="FB3" s="197"/>
      <c r="FC3" s="197"/>
      <c r="FD3" s="197"/>
      <c r="FE3" s="197"/>
    </row>
    <row r="4" spans="1:161" ht="36" customHeight="1" x14ac:dyDescent="0.35">
      <c r="A4" s="181" t="s">
        <v>0</v>
      </c>
      <c r="B4" s="169" t="s">
        <v>1</v>
      </c>
      <c r="C4" s="169" t="s">
        <v>2</v>
      </c>
      <c r="D4" s="169" t="s">
        <v>1</v>
      </c>
      <c r="E4" s="169" t="s">
        <v>1</v>
      </c>
      <c r="F4" s="169" t="s">
        <v>2</v>
      </c>
      <c r="G4" s="169" t="s">
        <v>1</v>
      </c>
      <c r="H4" s="169" t="s">
        <v>2</v>
      </c>
      <c r="I4" s="169" t="s">
        <v>1</v>
      </c>
      <c r="J4" s="169" t="s">
        <v>2</v>
      </c>
      <c r="K4" s="169" t="s">
        <v>1</v>
      </c>
      <c r="L4" s="169" t="s">
        <v>2</v>
      </c>
      <c r="M4" s="169" t="s">
        <v>1</v>
      </c>
      <c r="N4" s="169" t="s">
        <v>2</v>
      </c>
      <c r="O4" s="169" t="s">
        <v>1</v>
      </c>
      <c r="P4" s="169" t="s">
        <v>2</v>
      </c>
      <c r="Q4" s="169" t="s">
        <v>1</v>
      </c>
      <c r="R4" s="169" t="s">
        <v>2</v>
      </c>
      <c r="S4" s="169" t="s">
        <v>1</v>
      </c>
      <c r="T4" s="169" t="s">
        <v>2</v>
      </c>
      <c r="U4" s="169" t="s">
        <v>1</v>
      </c>
      <c r="V4" s="169" t="s">
        <v>2</v>
      </c>
      <c r="W4" s="169" t="s">
        <v>1</v>
      </c>
      <c r="X4" s="169" t="s">
        <v>2</v>
      </c>
      <c r="Y4" s="169" t="s">
        <v>1</v>
      </c>
      <c r="Z4" s="169" t="s">
        <v>2</v>
      </c>
      <c r="AA4" s="169" t="s">
        <v>1</v>
      </c>
      <c r="AB4" s="169" t="s">
        <v>2</v>
      </c>
      <c r="AC4" s="169" t="s">
        <v>1</v>
      </c>
      <c r="AD4" s="169" t="s">
        <v>2</v>
      </c>
      <c r="AE4" s="169" t="s">
        <v>1</v>
      </c>
      <c r="AF4" s="169" t="s">
        <v>2</v>
      </c>
      <c r="AG4" s="169" t="s">
        <v>1</v>
      </c>
      <c r="AH4" s="169" t="s">
        <v>2</v>
      </c>
      <c r="AI4" s="169" t="s">
        <v>1</v>
      </c>
      <c r="AJ4" s="169" t="s">
        <v>2</v>
      </c>
      <c r="AK4" s="169" t="s">
        <v>1</v>
      </c>
      <c r="AL4" s="169" t="s">
        <v>2</v>
      </c>
      <c r="AM4" s="169" t="s">
        <v>1</v>
      </c>
      <c r="AN4" s="169" t="s">
        <v>2</v>
      </c>
      <c r="AO4" s="169" t="s">
        <v>1</v>
      </c>
      <c r="AP4" s="169" t="s">
        <v>2</v>
      </c>
      <c r="AQ4" s="169" t="s">
        <v>1</v>
      </c>
      <c r="AR4" s="169" t="s">
        <v>2</v>
      </c>
      <c r="AS4" s="169" t="s">
        <v>1</v>
      </c>
      <c r="AT4" s="169" t="s">
        <v>2</v>
      </c>
      <c r="AU4" s="169" t="s">
        <v>1</v>
      </c>
      <c r="AV4" s="169" t="s">
        <v>2</v>
      </c>
      <c r="AW4" s="169" t="s">
        <v>40</v>
      </c>
      <c r="AX4" s="169" t="s">
        <v>1</v>
      </c>
      <c r="AY4" s="169" t="s">
        <v>2</v>
      </c>
      <c r="AZ4" s="169" t="s">
        <v>1</v>
      </c>
      <c r="BA4" s="169" t="s">
        <v>2</v>
      </c>
      <c r="BB4" s="169" t="s">
        <v>37</v>
      </c>
      <c r="BC4" s="169" t="s">
        <v>38</v>
      </c>
      <c r="BD4" s="169" t="s">
        <v>39</v>
      </c>
      <c r="BE4" s="169" t="s">
        <v>40</v>
      </c>
      <c r="BF4" s="169" t="s">
        <v>1</v>
      </c>
      <c r="BG4" s="169" t="s">
        <v>2</v>
      </c>
      <c r="BH4" s="169" t="s">
        <v>1</v>
      </c>
      <c r="BI4" s="169" t="s">
        <v>2</v>
      </c>
      <c r="BJ4" s="169" t="s">
        <v>37</v>
      </c>
      <c r="BK4" s="169" t="s">
        <v>38</v>
      </c>
      <c r="BL4" s="169" t="s">
        <v>39</v>
      </c>
      <c r="BM4" s="169" t="s">
        <v>40</v>
      </c>
      <c r="BN4" s="161" t="s">
        <v>1</v>
      </c>
      <c r="BO4" s="161" t="s">
        <v>2</v>
      </c>
      <c r="BP4" s="161" t="s">
        <v>1</v>
      </c>
      <c r="BQ4" s="161" t="s">
        <v>2</v>
      </c>
      <c r="BR4" s="161" t="s">
        <v>37</v>
      </c>
      <c r="BS4" s="161" t="s">
        <v>38</v>
      </c>
      <c r="BT4" s="161" t="s">
        <v>39</v>
      </c>
      <c r="BU4" s="161" t="s">
        <v>40</v>
      </c>
      <c r="BV4" s="169" t="s">
        <v>1</v>
      </c>
      <c r="BW4" s="169" t="s">
        <v>2</v>
      </c>
      <c r="BX4" s="169" t="s">
        <v>1</v>
      </c>
      <c r="BY4" s="169" t="s">
        <v>2</v>
      </c>
      <c r="BZ4" s="169" t="s">
        <v>37</v>
      </c>
      <c r="CA4" s="169" t="s">
        <v>38</v>
      </c>
      <c r="CB4" s="169" t="s">
        <v>39</v>
      </c>
      <c r="CC4" s="169" t="s">
        <v>40</v>
      </c>
      <c r="CD4" s="169" t="s">
        <v>1</v>
      </c>
      <c r="CE4" s="169" t="s">
        <v>2</v>
      </c>
      <c r="CF4" s="169" t="s">
        <v>1</v>
      </c>
      <c r="CG4" s="169" t="s">
        <v>2</v>
      </c>
      <c r="CH4" s="169" t="s">
        <v>37</v>
      </c>
      <c r="CI4" s="169" t="s">
        <v>38</v>
      </c>
      <c r="CJ4" s="169" t="s">
        <v>39</v>
      </c>
      <c r="CK4" s="169" t="s">
        <v>40</v>
      </c>
      <c r="CL4" s="169" t="s">
        <v>1</v>
      </c>
      <c r="CM4" s="169" t="s">
        <v>2</v>
      </c>
      <c r="CN4" s="169" t="s">
        <v>1</v>
      </c>
      <c r="CO4" s="169" t="s">
        <v>2</v>
      </c>
      <c r="CP4" s="169" t="s">
        <v>37</v>
      </c>
      <c r="CQ4" s="169" t="s">
        <v>38</v>
      </c>
      <c r="CR4" s="169" t="s">
        <v>39</v>
      </c>
      <c r="CS4" s="169" t="s">
        <v>40</v>
      </c>
      <c r="CT4" s="194" t="s">
        <v>1</v>
      </c>
      <c r="CU4" s="194" t="s">
        <v>2</v>
      </c>
      <c r="CV4" s="194" t="s">
        <v>1</v>
      </c>
      <c r="CW4" s="194" t="s">
        <v>2</v>
      </c>
      <c r="CX4" s="194" t="s">
        <v>37</v>
      </c>
      <c r="CY4" s="194" t="s">
        <v>38</v>
      </c>
      <c r="CZ4" s="194" t="s">
        <v>39</v>
      </c>
      <c r="DA4" s="194" t="s">
        <v>40</v>
      </c>
      <c r="DB4" s="169" t="s">
        <v>1</v>
      </c>
      <c r="DC4" s="169" t="s">
        <v>2</v>
      </c>
      <c r="DD4" s="169" t="s">
        <v>1</v>
      </c>
      <c r="DE4" s="169" t="s">
        <v>2</v>
      </c>
      <c r="DF4" s="169" t="s">
        <v>37</v>
      </c>
      <c r="DG4" s="169" t="s">
        <v>38</v>
      </c>
      <c r="DH4" s="169" t="s">
        <v>39</v>
      </c>
      <c r="DI4" s="169" t="s">
        <v>40</v>
      </c>
      <c r="DJ4" s="162" t="s">
        <v>1</v>
      </c>
      <c r="DK4" s="162" t="s">
        <v>2</v>
      </c>
      <c r="DL4" s="162" t="s">
        <v>1</v>
      </c>
      <c r="DM4" s="162" t="s">
        <v>2</v>
      </c>
      <c r="DN4" s="162" t="s">
        <v>37</v>
      </c>
      <c r="DO4" s="176" t="s">
        <v>38</v>
      </c>
      <c r="DP4" s="176" t="s">
        <v>39</v>
      </c>
      <c r="DQ4" s="176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90" t="s">
        <v>38</v>
      </c>
      <c r="DX4" s="190" t="s">
        <v>39</v>
      </c>
      <c r="DY4" s="190" t="s">
        <v>40</v>
      </c>
      <c r="DZ4" s="153" t="s">
        <v>1</v>
      </c>
      <c r="EA4" s="153" t="s">
        <v>2</v>
      </c>
      <c r="EB4" s="153" t="s">
        <v>1</v>
      </c>
      <c r="EC4" s="153" t="s">
        <v>2</v>
      </c>
      <c r="ED4" s="153" t="s">
        <v>37</v>
      </c>
      <c r="EE4" s="163" t="s">
        <v>38</v>
      </c>
      <c r="EF4" s="163" t="s">
        <v>39</v>
      </c>
      <c r="EG4" s="163" t="s">
        <v>40</v>
      </c>
      <c r="EH4" s="152" t="s">
        <v>1</v>
      </c>
      <c r="EI4" s="152" t="s">
        <v>2</v>
      </c>
      <c r="EJ4" s="152" t="s">
        <v>1</v>
      </c>
      <c r="EK4" s="152" t="s">
        <v>2</v>
      </c>
      <c r="EL4" s="152" t="s">
        <v>37</v>
      </c>
      <c r="EM4" s="152" t="s">
        <v>38</v>
      </c>
      <c r="EN4" s="152" t="s">
        <v>39</v>
      </c>
      <c r="EO4" s="152" t="s">
        <v>40</v>
      </c>
      <c r="EP4" s="161" t="s">
        <v>1</v>
      </c>
      <c r="EQ4" s="161" t="s">
        <v>2</v>
      </c>
      <c r="ER4" s="161" t="s">
        <v>1</v>
      </c>
      <c r="ES4" s="161" t="s">
        <v>2</v>
      </c>
      <c r="ET4" s="161" t="s">
        <v>37</v>
      </c>
      <c r="EU4" s="161" t="s">
        <v>38</v>
      </c>
      <c r="EV4" s="80" t="s">
        <v>39</v>
      </c>
      <c r="EW4" s="80" t="s">
        <v>40</v>
      </c>
      <c r="EX4" s="175" t="s">
        <v>1</v>
      </c>
      <c r="EY4" s="175" t="s">
        <v>2</v>
      </c>
      <c r="EZ4" s="175" t="s">
        <v>1</v>
      </c>
      <c r="FA4" s="175" t="s">
        <v>2</v>
      </c>
      <c r="FB4" s="175" t="s">
        <v>37</v>
      </c>
      <c r="FC4" s="169" t="s">
        <v>38</v>
      </c>
      <c r="FD4" s="169" t="s">
        <v>39</v>
      </c>
      <c r="FE4" s="169" t="s">
        <v>40</v>
      </c>
    </row>
    <row r="5" spans="1:161" ht="15" customHeight="1" x14ac:dyDescent="0.35">
      <c r="A5" s="18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95"/>
      <c r="CU5" s="195"/>
      <c r="CV5" s="195"/>
      <c r="CW5" s="195"/>
      <c r="CX5" s="195"/>
      <c r="CY5" s="195"/>
      <c r="CZ5" s="195"/>
      <c r="DA5" s="195"/>
      <c r="DB5" s="162"/>
      <c r="DC5" s="162"/>
      <c r="DD5" s="162"/>
      <c r="DE5" s="162"/>
      <c r="DF5" s="162"/>
      <c r="DG5" s="162"/>
      <c r="DH5" s="162"/>
      <c r="DI5" s="162"/>
      <c r="DJ5" s="175"/>
      <c r="DK5" s="175"/>
      <c r="DL5" s="175"/>
      <c r="DM5" s="175"/>
      <c r="DN5" s="175"/>
      <c r="DO5" s="162"/>
      <c r="DP5" s="162"/>
      <c r="DQ5" s="162"/>
      <c r="DR5" s="158"/>
      <c r="DS5" s="158"/>
      <c r="DT5" s="158"/>
      <c r="DU5" s="158"/>
      <c r="DV5" s="158"/>
      <c r="DW5" s="157"/>
      <c r="DX5" s="157"/>
      <c r="DY5" s="157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62"/>
      <c r="EQ5" s="162"/>
      <c r="ER5" s="162"/>
      <c r="ES5" s="162"/>
      <c r="ET5" s="162"/>
      <c r="EU5" s="162"/>
      <c r="EV5" s="79"/>
      <c r="EW5" s="79"/>
      <c r="EX5" s="175"/>
      <c r="EY5" s="175"/>
      <c r="EZ5" s="175"/>
      <c r="FA5" s="175"/>
      <c r="FB5" s="175"/>
      <c r="FC5" s="162"/>
      <c r="FD5" s="162"/>
      <c r="FE5" s="16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198" t="s">
        <v>49</v>
      </c>
      <c r="K1" s="199"/>
      <c r="L1" s="198" t="s">
        <v>50</v>
      </c>
      <c r="M1" s="199"/>
    </row>
    <row r="2" spans="1:13" ht="18.75" customHeight="1" x14ac:dyDescent="0.35">
      <c r="A2" s="200" t="s">
        <v>0</v>
      </c>
      <c r="B2" s="202" t="s">
        <v>52</v>
      </c>
      <c r="C2" s="202"/>
      <c r="D2" s="202" t="s">
        <v>39</v>
      </c>
      <c r="E2" s="202"/>
      <c r="F2" s="202" t="s">
        <v>52</v>
      </c>
      <c r="G2" s="202"/>
      <c r="H2" s="202" t="s">
        <v>39</v>
      </c>
      <c r="I2" s="202"/>
      <c r="J2" s="202" t="s">
        <v>55</v>
      </c>
      <c r="K2" s="202" t="s">
        <v>2</v>
      </c>
      <c r="L2" s="202" t="s">
        <v>55</v>
      </c>
      <c r="M2" s="202" t="s">
        <v>2</v>
      </c>
    </row>
    <row r="3" spans="1:13" ht="111" x14ac:dyDescent="0.35">
      <c r="A3" s="201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2"/>
      <c r="K3" s="202"/>
      <c r="L3" s="202"/>
      <c r="M3" s="202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12" t="s">
        <v>94</v>
      </c>
      <c r="K1" s="213"/>
      <c r="L1" s="213"/>
      <c r="M1" s="214"/>
      <c r="N1" s="212" t="s">
        <v>51</v>
      </c>
      <c r="O1" s="213"/>
      <c r="P1" s="213"/>
      <c r="Q1" s="213"/>
      <c r="R1" s="213"/>
      <c r="S1" s="214"/>
      <c r="T1" s="207" t="s">
        <v>49</v>
      </c>
      <c r="U1" s="217"/>
      <c r="V1" s="207" t="s">
        <v>50</v>
      </c>
      <c r="W1" s="217"/>
      <c r="X1" s="210" t="s">
        <v>94</v>
      </c>
      <c r="Y1" s="211"/>
    </row>
    <row r="2" spans="1:25" ht="18.75" customHeight="1" x14ac:dyDescent="0.35">
      <c r="A2" s="204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7" t="s">
        <v>95</v>
      </c>
      <c r="K2" s="208"/>
      <c r="L2" s="207" t="s">
        <v>53</v>
      </c>
      <c r="M2" s="208"/>
      <c r="N2" s="215" t="s">
        <v>37</v>
      </c>
      <c r="O2" s="215" t="s">
        <v>38</v>
      </c>
      <c r="P2" s="215" t="s">
        <v>39</v>
      </c>
      <c r="Q2" s="215" t="s">
        <v>54</v>
      </c>
      <c r="R2" s="215" t="s">
        <v>53</v>
      </c>
      <c r="S2" s="215" t="s">
        <v>40</v>
      </c>
      <c r="T2" s="206" t="s">
        <v>55</v>
      </c>
      <c r="U2" s="206" t="s">
        <v>2</v>
      </c>
      <c r="V2" s="206" t="s">
        <v>55</v>
      </c>
      <c r="W2" s="206" t="s">
        <v>2</v>
      </c>
      <c r="X2" s="215" t="s">
        <v>96</v>
      </c>
      <c r="Y2" s="215" t="s">
        <v>97</v>
      </c>
    </row>
    <row r="3" spans="1:25" ht="111" x14ac:dyDescent="0.35">
      <c r="A3" s="205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6"/>
      <c r="O3" s="216"/>
      <c r="P3" s="216"/>
      <c r="Q3" s="216"/>
      <c r="R3" s="216"/>
      <c r="S3" s="216"/>
      <c r="T3" s="206"/>
      <c r="U3" s="206"/>
      <c r="V3" s="206"/>
      <c r="W3" s="206"/>
      <c r="X3" s="218"/>
      <c r="Y3" s="218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219" t="s">
        <v>49</v>
      </c>
      <c r="K1" s="199"/>
      <c r="L1" s="219" t="s">
        <v>50</v>
      </c>
      <c r="M1" s="199"/>
    </row>
    <row r="2" spans="1:13" ht="18.5" x14ac:dyDescent="0.35"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0"/>
      <c r="K3" s="220"/>
      <c r="L3" s="220"/>
      <c r="M3" s="220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90" zoomScaleNormal="90" workbookViewId="0">
      <selection activeCell="AN4" sqref="AN1:AO1048576"/>
    </sheetView>
  </sheetViews>
  <sheetFormatPr defaultRowHeight="14.5" x14ac:dyDescent="0.35"/>
  <cols>
    <col min="1" max="1" width="36.54296875" style="89" customWidth="1"/>
    <col min="2" max="3" width="26.54296875" style="140" customWidth="1"/>
    <col min="4" max="12" width="9.6328125" customWidth="1"/>
    <col min="13" max="13" width="9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0.6328125" customWidth="1"/>
    <col min="42" max="42" width="8.6328125" customWidth="1"/>
    <col min="43" max="43" width="11.6328125" customWidth="1"/>
    <col min="44" max="46" width="8.6328125" customWidth="1"/>
  </cols>
  <sheetData>
    <row r="1" spans="1:46" s="136" customFormat="1" ht="12" x14ac:dyDescent="0.3">
      <c r="A1" s="135"/>
      <c r="B1" s="138"/>
      <c r="C1" s="138"/>
      <c r="D1" s="230" t="s">
        <v>49</v>
      </c>
      <c r="E1" s="231"/>
      <c r="F1" s="231"/>
      <c r="G1" s="231"/>
      <c r="H1" s="231"/>
      <c r="I1" s="231"/>
      <c r="J1" s="231"/>
      <c r="K1" s="232"/>
      <c r="L1" s="230" t="s">
        <v>50</v>
      </c>
      <c r="M1" s="231"/>
      <c r="N1" s="231"/>
      <c r="O1" s="231"/>
      <c r="P1" s="231"/>
      <c r="Q1" s="231"/>
      <c r="R1" s="231"/>
      <c r="S1" s="232"/>
      <c r="T1" s="230" t="s">
        <v>94</v>
      </c>
      <c r="U1" s="237"/>
      <c r="V1" s="237"/>
      <c r="W1" s="235"/>
      <c r="X1" s="238" t="s">
        <v>51</v>
      </c>
      <c r="Y1" s="238"/>
      <c r="Z1" s="238"/>
      <c r="AA1" s="238"/>
      <c r="AB1" s="238"/>
      <c r="AC1" s="238"/>
      <c r="AD1" s="238"/>
      <c r="AE1" s="238"/>
      <c r="AF1" s="224" t="s">
        <v>49</v>
      </c>
      <c r="AG1" s="239"/>
      <c r="AH1" s="239"/>
      <c r="AI1" s="225"/>
      <c r="AJ1" s="224" t="s">
        <v>50</v>
      </c>
      <c r="AK1" s="239"/>
      <c r="AL1" s="239"/>
      <c r="AM1" s="225"/>
      <c r="AN1" s="234" t="s">
        <v>94</v>
      </c>
      <c r="AO1" s="235"/>
      <c r="AQ1" s="221" t="s">
        <v>49</v>
      </c>
      <c r="AR1" s="222"/>
      <c r="AS1" s="221" t="s">
        <v>50</v>
      </c>
      <c r="AT1" s="222"/>
    </row>
    <row r="2" spans="1:46" s="136" customFormat="1" ht="50.4" customHeight="1" x14ac:dyDescent="0.3">
      <c r="A2" s="228" t="s">
        <v>0</v>
      </c>
      <c r="B2" s="138"/>
      <c r="C2" s="138"/>
      <c r="D2" s="233" t="s">
        <v>52</v>
      </c>
      <c r="E2" s="233"/>
      <c r="F2" s="233" t="s">
        <v>39</v>
      </c>
      <c r="G2" s="233"/>
      <c r="H2" s="224" t="s">
        <v>101</v>
      </c>
      <c r="I2" s="225"/>
      <c r="J2" s="224" t="s">
        <v>102</v>
      </c>
      <c r="K2" s="225"/>
      <c r="L2" s="233" t="s">
        <v>52</v>
      </c>
      <c r="M2" s="233"/>
      <c r="N2" s="233" t="s">
        <v>39</v>
      </c>
      <c r="O2" s="233"/>
      <c r="P2" s="224" t="s">
        <v>101</v>
      </c>
      <c r="Q2" s="225"/>
      <c r="R2" s="224" t="s">
        <v>102</v>
      </c>
      <c r="S2" s="225"/>
      <c r="T2" s="224" t="s">
        <v>95</v>
      </c>
      <c r="U2" s="235"/>
      <c r="V2" s="224" t="s">
        <v>53</v>
      </c>
      <c r="W2" s="235"/>
      <c r="X2" s="233" t="s">
        <v>37</v>
      </c>
      <c r="Y2" s="226" t="s">
        <v>38</v>
      </c>
      <c r="Z2" s="226" t="s">
        <v>39</v>
      </c>
      <c r="AA2" s="226" t="s">
        <v>101</v>
      </c>
      <c r="AB2" s="226" t="s">
        <v>102</v>
      </c>
      <c r="AC2" s="226" t="s">
        <v>54</v>
      </c>
      <c r="AD2" s="226" t="s">
        <v>53</v>
      </c>
      <c r="AE2" s="226" t="s">
        <v>40</v>
      </c>
      <c r="AF2" s="233" t="s">
        <v>55</v>
      </c>
      <c r="AG2" s="233" t="s">
        <v>2</v>
      </c>
      <c r="AH2" s="226" t="s">
        <v>101</v>
      </c>
      <c r="AI2" s="226" t="s">
        <v>102</v>
      </c>
      <c r="AJ2" s="233" t="s">
        <v>55</v>
      </c>
      <c r="AK2" s="233" t="s">
        <v>2</v>
      </c>
      <c r="AL2" s="226" t="s">
        <v>101</v>
      </c>
      <c r="AM2" s="226" t="s">
        <v>102</v>
      </c>
      <c r="AN2" s="226" t="s">
        <v>96</v>
      </c>
      <c r="AO2" s="226" t="s">
        <v>97</v>
      </c>
      <c r="AQ2" s="223" t="s">
        <v>55</v>
      </c>
      <c r="AR2" s="223" t="s">
        <v>2</v>
      </c>
      <c r="AS2" s="223" t="s">
        <v>55</v>
      </c>
      <c r="AT2" s="223" t="s">
        <v>2</v>
      </c>
    </row>
    <row r="3" spans="1:46" s="136" customFormat="1" ht="50.4" customHeight="1" x14ac:dyDescent="0.3">
      <c r="A3" s="229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3"/>
      <c r="Y3" s="227"/>
      <c r="Z3" s="227"/>
      <c r="AA3" s="227"/>
      <c r="AB3" s="227"/>
      <c r="AC3" s="240"/>
      <c r="AD3" s="227"/>
      <c r="AE3" s="227"/>
      <c r="AF3" s="233"/>
      <c r="AG3" s="233"/>
      <c r="AH3" s="227"/>
      <c r="AI3" s="227"/>
      <c r="AJ3" s="233"/>
      <c r="AK3" s="233"/>
      <c r="AL3" s="227"/>
      <c r="AM3" s="227"/>
      <c r="AN3" s="236"/>
      <c r="AO3" s="236"/>
      <c r="AQ3" s="223"/>
      <c r="AR3" s="223"/>
      <c r="AS3" s="223"/>
      <c r="AT3" s="223"/>
    </row>
    <row r="4" spans="1:46" ht="17" customHeight="1" x14ac:dyDescent="0.35">
      <c r="A4" s="134" t="s">
        <v>3</v>
      </c>
      <c r="B4" s="144" t="s">
        <v>106</v>
      </c>
      <c r="C4" s="144"/>
      <c r="D4" s="141">
        <v>2384.5</v>
      </c>
      <c r="E4" s="141">
        <v>1660.25</v>
      </c>
      <c r="F4" s="141">
        <v>1426.82</v>
      </c>
      <c r="G4" s="141">
        <v>1551.8</v>
      </c>
      <c r="H4" s="141">
        <v>0</v>
      </c>
      <c r="I4" s="141">
        <v>12</v>
      </c>
      <c r="J4" s="141">
        <v>85.18</v>
      </c>
      <c r="K4" s="145">
        <v>24</v>
      </c>
      <c r="L4" s="143">
        <v>1440</v>
      </c>
      <c r="M4" s="141">
        <v>1167.92</v>
      </c>
      <c r="N4" s="141">
        <v>1004.46</v>
      </c>
      <c r="O4" s="141">
        <v>1148.3</v>
      </c>
      <c r="P4" s="141">
        <v>0</v>
      </c>
      <c r="Q4" s="141">
        <v>0</v>
      </c>
      <c r="R4" s="141">
        <v>75.540000000000006</v>
      </c>
      <c r="S4" s="141">
        <v>12</v>
      </c>
      <c r="T4" s="141">
        <v>0</v>
      </c>
      <c r="U4" s="141">
        <v>0</v>
      </c>
      <c r="V4" s="141">
        <v>0</v>
      </c>
      <c r="W4" s="141">
        <v>0</v>
      </c>
      <c r="X4" s="141">
        <v>790</v>
      </c>
      <c r="Y4" s="148">
        <f t="shared" ref="Y4:Y31" si="0">IFERROR(SUM(E4+M4)/X4,)</f>
        <v>3.5799620253164557</v>
      </c>
      <c r="Z4" s="148">
        <f t="shared" ref="Z4:Z31" si="1">IFERROR(SUM(G4+O4)/X4,0)</f>
        <v>3.4178481012658226</v>
      </c>
      <c r="AA4" s="148">
        <f t="shared" ref="AA4:AA31" si="2">IFERROR(SUM(I4+Q4)/X4,0)</f>
        <v>1.5189873417721518E-2</v>
      </c>
      <c r="AB4" s="148">
        <f t="shared" ref="AB4:AB31" si="3">IFERROR(SUM(K4+S4)/X4,)</f>
        <v>4.5569620253164557E-2</v>
      </c>
      <c r="AC4" s="148">
        <f>IFERROR(SUM(U4)/X4,0)</f>
        <v>0</v>
      </c>
      <c r="AD4" s="149">
        <f>IFERROR(SUM(W4)/X4,)</f>
        <v>0</v>
      </c>
      <c r="AE4" s="150">
        <f t="shared" ref="AE4:AE31" si="4">SUM(Y4:AD4)</f>
        <v>7.0585696202531647</v>
      </c>
      <c r="AF4" s="151">
        <f t="shared" ref="AF4:AF31" si="5">IFERROR((E4)/D4,0)</f>
        <v>0.69626756133361289</v>
      </c>
      <c r="AG4" s="151">
        <f t="shared" ref="AG4:AG31" si="6">IFERROR((G4/F4),0)</f>
        <v>1.0875933894955214</v>
      </c>
      <c r="AH4" s="151">
        <f t="shared" ref="AH4:AH31" si="7">IFERROR((I4/H4),0)</f>
        <v>0</v>
      </c>
      <c r="AI4" s="151">
        <f t="shared" ref="AI4:AI31" si="8">IFERROR((K4/J4),0)</f>
        <v>0.2817562808170932</v>
      </c>
      <c r="AJ4" s="151">
        <f t="shared" ref="AJ4:AJ31" si="9">IFERROR((M4/L4),)</f>
        <v>0.81105555555555564</v>
      </c>
      <c r="AK4" s="151">
        <f t="shared" ref="AK4:AK31" si="10">IFERROR((O4/N4),0)</f>
        <v>1.1432013221034187</v>
      </c>
      <c r="AL4" s="151">
        <f t="shared" ref="AL4:AL31" si="11">IFERROR((P4/Q4),0)</f>
        <v>0</v>
      </c>
      <c r="AM4" s="151">
        <f t="shared" ref="AM4:AM31" si="12">IFERROR((S4/R4),)</f>
        <v>0.15885623510722793</v>
      </c>
      <c r="AN4" s="151">
        <f>IFERROR((U4/T4),)</f>
        <v>0</v>
      </c>
      <c r="AO4" s="151">
        <f>IFERROR((W4/V4),0)</f>
        <v>0</v>
      </c>
      <c r="AQ4" s="124">
        <f t="shared" ref="AQ4:AQ31" si="13">IFERROR(SUM(E4+I4)/(D4+H4),0)</f>
        <v>0.70130006290626967</v>
      </c>
      <c r="AR4" s="124">
        <f t="shared" ref="AR4:AR31" si="14">IFERROR(SUM(G4+K4)/(F4+J4),0)</f>
        <v>1.0421957671957671</v>
      </c>
      <c r="AS4" s="124">
        <f t="shared" ref="AS4:AS31" si="15">IFERROR(SUM(M4+Q4)/(L4+P4),0)</f>
        <v>0.81105555555555564</v>
      </c>
      <c r="AT4" s="124">
        <f t="shared" ref="AT4:AT31" si="16">IFERROR(SUM(O4+S4)/(N4+R4),0)</f>
        <v>1.0743518518518518</v>
      </c>
    </row>
    <row r="5" spans="1:46" ht="17" customHeight="1" x14ac:dyDescent="0.35">
      <c r="A5" s="134" t="s">
        <v>4</v>
      </c>
      <c r="B5" s="144" t="s">
        <v>116</v>
      </c>
      <c r="C5" s="144"/>
      <c r="D5" s="142">
        <v>1952.3600000000001</v>
      </c>
      <c r="E5" s="142">
        <v>1508.75</v>
      </c>
      <c r="F5" s="142">
        <v>1952.21</v>
      </c>
      <c r="G5" s="142">
        <v>1651</v>
      </c>
      <c r="H5" s="141">
        <v>261.64</v>
      </c>
      <c r="I5" s="142">
        <v>266</v>
      </c>
      <c r="J5" s="141">
        <v>109.29</v>
      </c>
      <c r="K5" s="145">
        <v>48</v>
      </c>
      <c r="L5" s="143">
        <v>1585.93</v>
      </c>
      <c r="M5" s="143">
        <v>1607.37</v>
      </c>
      <c r="N5" s="143">
        <v>1749.07</v>
      </c>
      <c r="O5" s="143">
        <v>1291.58</v>
      </c>
      <c r="P5" s="141">
        <v>214.07</v>
      </c>
      <c r="Q5" s="143">
        <v>204</v>
      </c>
      <c r="R5" s="141">
        <v>51.43</v>
      </c>
      <c r="S5" s="141">
        <v>12</v>
      </c>
      <c r="T5" s="141">
        <v>0</v>
      </c>
      <c r="U5" s="143">
        <v>0</v>
      </c>
      <c r="V5" s="143">
        <v>0</v>
      </c>
      <c r="W5" s="143">
        <v>0</v>
      </c>
      <c r="X5" s="141">
        <v>846</v>
      </c>
      <c r="Y5" s="148">
        <f t="shared" si="0"/>
        <v>3.6833569739952718</v>
      </c>
      <c r="Z5" s="148">
        <f t="shared" si="1"/>
        <v>3.4782269503546099</v>
      </c>
      <c r="AA5" s="148">
        <f t="shared" si="2"/>
        <v>0.55555555555555558</v>
      </c>
      <c r="AB5" s="148">
        <f t="shared" si="3"/>
        <v>7.0921985815602842E-2</v>
      </c>
      <c r="AC5" s="148">
        <f t="shared" ref="AC5:AC31" si="17">IFERROR(SUM(U5)/X5,0)</f>
        <v>0</v>
      </c>
      <c r="AD5" s="149">
        <f t="shared" ref="AD5:AD31" si="18">IFERROR(SUM(W5)/X5,)</f>
        <v>0</v>
      </c>
      <c r="AE5" s="150">
        <f t="shared" si="4"/>
        <v>7.7880614657210403</v>
      </c>
      <c r="AF5" s="151">
        <f t="shared" si="5"/>
        <v>0.77278268352148161</v>
      </c>
      <c r="AG5" s="151">
        <f t="shared" si="6"/>
        <v>0.84570819737630687</v>
      </c>
      <c r="AH5" s="151">
        <f t="shared" si="7"/>
        <v>1.0166641186362941</v>
      </c>
      <c r="AI5" s="151">
        <f t="shared" si="8"/>
        <v>0.43919846280538016</v>
      </c>
      <c r="AJ5" s="151">
        <f t="shared" si="9"/>
        <v>1.0135188816656471</v>
      </c>
      <c r="AK5" s="151">
        <f t="shared" si="10"/>
        <v>0.73843814141229336</v>
      </c>
      <c r="AL5" s="151">
        <f t="shared" si="11"/>
        <v>1.0493627450980392</v>
      </c>
      <c r="AM5" s="151">
        <f t="shared" si="12"/>
        <v>0.23332685203188799</v>
      </c>
      <c r="AN5" s="151">
        <f t="shared" ref="AN5:AN31" si="19">IFERROR((U5/T5),)</f>
        <v>0</v>
      </c>
      <c r="AO5" s="151">
        <f t="shared" ref="AO5:AO31" si="20">IFERROR((W5/V5),0)</f>
        <v>0</v>
      </c>
      <c r="AQ5" s="124">
        <f t="shared" si="13"/>
        <v>0.80160343270099366</v>
      </c>
      <c r="AR5" s="124">
        <f t="shared" si="14"/>
        <v>0.82415716711132669</v>
      </c>
      <c r="AS5" s="124">
        <f t="shared" si="15"/>
        <v>1.0063166666666665</v>
      </c>
      <c r="AT5" s="124">
        <f t="shared" si="16"/>
        <v>0.72400999722299353</v>
      </c>
    </row>
    <row r="6" spans="1:46" ht="17" customHeight="1" x14ac:dyDescent="0.35">
      <c r="A6" s="134" t="s">
        <v>5</v>
      </c>
      <c r="B6" s="144" t="s">
        <v>107</v>
      </c>
      <c r="C6" s="144"/>
      <c r="D6" s="141">
        <v>2318.0100000000002</v>
      </c>
      <c r="E6" s="143">
        <v>1711.5</v>
      </c>
      <c r="F6" s="143">
        <v>1422.5</v>
      </c>
      <c r="G6" s="143">
        <v>1269.25</v>
      </c>
      <c r="H6" s="141">
        <v>35.49</v>
      </c>
      <c r="I6" s="143">
        <v>36</v>
      </c>
      <c r="J6" s="141">
        <v>0</v>
      </c>
      <c r="K6" s="145">
        <v>0</v>
      </c>
      <c r="L6" s="143">
        <v>1064.06</v>
      </c>
      <c r="M6" s="143">
        <v>1055</v>
      </c>
      <c r="N6" s="143">
        <v>1440</v>
      </c>
      <c r="O6" s="143">
        <v>1209</v>
      </c>
      <c r="P6" s="141">
        <v>15.94</v>
      </c>
      <c r="Q6" s="143">
        <v>12</v>
      </c>
      <c r="R6" s="141">
        <v>0</v>
      </c>
      <c r="S6" s="141">
        <v>0</v>
      </c>
      <c r="T6" s="141">
        <v>0</v>
      </c>
      <c r="U6" s="146">
        <v>0</v>
      </c>
      <c r="V6" s="143">
        <v>0</v>
      </c>
      <c r="W6" s="143">
        <v>0</v>
      </c>
      <c r="X6" s="141">
        <v>985</v>
      </c>
      <c r="Y6" s="148">
        <f t="shared" si="0"/>
        <v>2.8086294416243653</v>
      </c>
      <c r="Z6" s="148">
        <f t="shared" si="1"/>
        <v>2.5159898477157361</v>
      </c>
      <c r="AA6" s="148">
        <f t="shared" si="2"/>
        <v>4.8730964467005075E-2</v>
      </c>
      <c r="AB6" s="148">
        <f t="shared" si="3"/>
        <v>0</v>
      </c>
      <c r="AC6" s="148">
        <f t="shared" si="17"/>
        <v>0</v>
      </c>
      <c r="AD6" s="149">
        <f t="shared" si="18"/>
        <v>0</v>
      </c>
      <c r="AE6" s="150">
        <f t="shared" si="4"/>
        <v>5.3733502538071063</v>
      </c>
      <c r="AF6" s="151">
        <f t="shared" si="5"/>
        <v>0.73834884232596054</v>
      </c>
      <c r="AG6" s="151">
        <f t="shared" si="6"/>
        <v>0.8922671353251318</v>
      </c>
      <c r="AH6" s="151">
        <f t="shared" si="7"/>
        <v>1.0143702451394758</v>
      </c>
      <c r="AI6" s="151">
        <f t="shared" si="8"/>
        <v>0</v>
      </c>
      <c r="AJ6" s="151">
        <f t="shared" si="9"/>
        <v>0.99148544255023219</v>
      </c>
      <c r="AK6" s="151">
        <f t="shared" si="10"/>
        <v>0.83958333333333335</v>
      </c>
      <c r="AL6" s="151">
        <f t="shared" si="11"/>
        <v>1.3283333333333334</v>
      </c>
      <c r="AM6" s="151">
        <f t="shared" si="12"/>
        <v>0</v>
      </c>
      <c r="AN6" s="151">
        <f t="shared" si="19"/>
        <v>0</v>
      </c>
      <c r="AO6" s="151">
        <f t="shared" si="20"/>
        <v>0</v>
      </c>
      <c r="AQ6" s="124">
        <f t="shared" si="13"/>
        <v>0.74251115360101971</v>
      </c>
      <c r="AR6" s="124">
        <f t="shared" si="14"/>
        <v>0.8922671353251318</v>
      </c>
      <c r="AS6" s="124">
        <f t="shared" si="15"/>
        <v>0.98796296296296293</v>
      </c>
      <c r="AT6" s="124">
        <f t="shared" si="16"/>
        <v>0.83958333333333335</v>
      </c>
    </row>
    <row r="7" spans="1:46" ht="17" customHeight="1" x14ac:dyDescent="0.35">
      <c r="A7" s="134" t="s">
        <v>6</v>
      </c>
      <c r="B7" s="144" t="s">
        <v>117</v>
      </c>
      <c r="C7" s="144"/>
      <c r="D7" s="141">
        <v>1963.5</v>
      </c>
      <c r="E7" s="143">
        <v>1163.5</v>
      </c>
      <c r="F7" s="143">
        <v>987.96</v>
      </c>
      <c r="G7" s="143">
        <v>1252.83</v>
      </c>
      <c r="H7" s="141">
        <v>0</v>
      </c>
      <c r="I7" s="143">
        <v>0</v>
      </c>
      <c r="J7" s="141">
        <v>98.04</v>
      </c>
      <c r="K7" s="145">
        <v>0</v>
      </c>
      <c r="L7" s="143">
        <v>720</v>
      </c>
      <c r="M7" s="143">
        <v>948.5</v>
      </c>
      <c r="N7" s="143">
        <v>657.32</v>
      </c>
      <c r="O7" s="143">
        <v>871.27</v>
      </c>
      <c r="P7" s="141">
        <v>0</v>
      </c>
      <c r="Q7" s="143">
        <v>0</v>
      </c>
      <c r="R7" s="141">
        <v>62.68</v>
      </c>
      <c r="S7" s="141">
        <v>0</v>
      </c>
      <c r="T7" s="141">
        <v>0</v>
      </c>
      <c r="U7" s="143">
        <v>0</v>
      </c>
      <c r="V7" s="143">
        <v>0</v>
      </c>
      <c r="W7" s="143">
        <v>0</v>
      </c>
      <c r="X7" s="141">
        <v>578</v>
      </c>
      <c r="Y7" s="148">
        <f t="shared" si="0"/>
        <v>3.6539792387543253</v>
      </c>
      <c r="Z7" s="148">
        <f t="shared" si="1"/>
        <v>3.6749134948096884</v>
      </c>
      <c r="AA7" s="148">
        <f t="shared" si="2"/>
        <v>0</v>
      </c>
      <c r="AB7" s="148">
        <f t="shared" si="3"/>
        <v>0</v>
      </c>
      <c r="AC7" s="148">
        <f t="shared" si="17"/>
        <v>0</v>
      </c>
      <c r="AD7" s="149">
        <f t="shared" si="18"/>
        <v>0</v>
      </c>
      <c r="AE7" s="150">
        <f t="shared" si="4"/>
        <v>7.3288927335640137</v>
      </c>
      <c r="AF7" s="151">
        <f t="shared" si="5"/>
        <v>0.59256429844665137</v>
      </c>
      <c r="AG7" s="151">
        <f t="shared" si="6"/>
        <v>1.2680978987003522</v>
      </c>
      <c r="AH7" s="151">
        <f t="shared" si="7"/>
        <v>0</v>
      </c>
      <c r="AI7" s="151">
        <f t="shared" si="8"/>
        <v>0</v>
      </c>
      <c r="AJ7" s="151">
        <f t="shared" si="9"/>
        <v>1.3173611111111112</v>
      </c>
      <c r="AK7" s="151">
        <f t="shared" si="10"/>
        <v>1.3254883466196068</v>
      </c>
      <c r="AL7" s="151">
        <f t="shared" si="11"/>
        <v>0</v>
      </c>
      <c r="AM7" s="151">
        <f t="shared" si="12"/>
        <v>0</v>
      </c>
      <c r="AN7" s="151">
        <f t="shared" si="19"/>
        <v>0</v>
      </c>
      <c r="AO7" s="151">
        <f t="shared" si="20"/>
        <v>0</v>
      </c>
      <c r="AQ7" s="124">
        <f t="shared" si="13"/>
        <v>0.59256429844665137</v>
      </c>
      <c r="AR7" s="124">
        <f t="shared" si="14"/>
        <v>1.1536187845303867</v>
      </c>
      <c r="AS7" s="124">
        <f t="shared" si="15"/>
        <v>1.3173611111111112</v>
      </c>
      <c r="AT7" s="124">
        <f t="shared" si="16"/>
        <v>1.2100972222222222</v>
      </c>
    </row>
    <row r="8" spans="1:46" ht="17" customHeight="1" x14ac:dyDescent="0.35">
      <c r="A8" s="134" t="s">
        <v>7</v>
      </c>
      <c r="B8" s="144" t="s">
        <v>117</v>
      </c>
      <c r="C8" s="144"/>
      <c r="D8" s="141">
        <v>1332.5</v>
      </c>
      <c r="E8" s="143">
        <v>956</v>
      </c>
      <c r="F8" s="143">
        <v>1427.14</v>
      </c>
      <c r="G8" s="143">
        <v>604</v>
      </c>
      <c r="H8" s="141">
        <v>0</v>
      </c>
      <c r="I8" s="143">
        <v>92</v>
      </c>
      <c r="J8" s="141">
        <v>102.86</v>
      </c>
      <c r="K8" s="145">
        <v>104</v>
      </c>
      <c r="L8" s="143">
        <v>720</v>
      </c>
      <c r="M8" s="143">
        <v>720</v>
      </c>
      <c r="N8" s="143">
        <v>662.14</v>
      </c>
      <c r="O8" s="143">
        <v>720</v>
      </c>
      <c r="P8" s="141">
        <v>0</v>
      </c>
      <c r="Q8" s="143">
        <v>0</v>
      </c>
      <c r="R8" s="141">
        <v>57.86</v>
      </c>
      <c r="S8" s="141">
        <v>0</v>
      </c>
      <c r="T8" s="141">
        <v>0</v>
      </c>
      <c r="U8" s="143">
        <v>0</v>
      </c>
      <c r="V8" s="143">
        <v>0</v>
      </c>
      <c r="W8" s="143">
        <v>0</v>
      </c>
      <c r="X8" s="141">
        <v>600</v>
      </c>
      <c r="Y8" s="148">
        <f t="shared" si="0"/>
        <v>2.7933333333333334</v>
      </c>
      <c r="Z8" s="148">
        <f t="shared" si="1"/>
        <v>2.2066666666666666</v>
      </c>
      <c r="AA8" s="148">
        <f t="shared" si="2"/>
        <v>0.15333333333333332</v>
      </c>
      <c r="AB8" s="148">
        <f t="shared" si="3"/>
        <v>0.17333333333333334</v>
      </c>
      <c r="AC8" s="148">
        <f t="shared" si="17"/>
        <v>0</v>
      </c>
      <c r="AD8" s="149">
        <f t="shared" si="18"/>
        <v>0</v>
      </c>
      <c r="AE8" s="150">
        <f t="shared" si="4"/>
        <v>5.3266666666666662</v>
      </c>
      <c r="AF8" s="151">
        <f t="shared" si="5"/>
        <v>0.71744840525328335</v>
      </c>
      <c r="AG8" s="151">
        <f t="shared" si="6"/>
        <v>0.42322407051865968</v>
      </c>
      <c r="AH8" s="151">
        <f t="shared" si="7"/>
        <v>0</v>
      </c>
      <c r="AI8" s="151">
        <f t="shared" si="8"/>
        <v>1.0110830254715146</v>
      </c>
      <c r="AJ8" s="151">
        <f t="shared" si="9"/>
        <v>1</v>
      </c>
      <c r="AK8" s="151">
        <f t="shared" si="10"/>
        <v>1.0873833328299152</v>
      </c>
      <c r="AL8" s="151">
        <f t="shared" si="11"/>
        <v>0</v>
      </c>
      <c r="AM8" s="151">
        <f t="shared" si="12"/>
        <v>0</v>
      </c>
      <c r="AN8" s="151">
        <f t="shared" si="19"/>
        <v>0</v>
      </c>
      <c r="AO8" s="151">
        <f t="shared" si="20"/>
        <v>0</v>
      </c>
      <c r="AQ8" s="124">
        <f t="shared" si="13"/>
        <v>0.78649155722326458</v>
      </c>
      <c r="AR8" s="124">
        <f t="shared" si="14"/>
        <v>0.46274509803921571</v>
      </c>
      <c r="AS8" s="124">
        <f t="shared" si="15"/>
        <v>1</v>
      </c>
      <c r="AT8" s="124">
        <f t="shared" si="16"/>
        <v>1</v>
      </c>
    </row>
    <row r="9" spans="1:46" ht="17" customHeight="1" x14ac:dyDescent="0.35">
      <c r="A9" s="134" t="s">
        <v>8</v>
      </c>
      <c r="B9" s="144" t="s">
        <v>108</v>
      </c>
      <c r="C9" s="144"/>
      <c r="D9" s="141">
        <v>3098</v>
      </c>
      <c r="E9" s="143">
        <v>2780.67</v>
      </c>
      <c r="F9" s="143">
        <v>1537.82</v>
      </c>
      <c r="G9" s="143">
        <v>389.5</v>
      </c>
      <c r="H9" s="141">
        <v>0</v>
      </c>
      <c r="I9" s="143">
        <v>163</v>
      </c>
      <c r="J9" s="141">
        <v>85.18</v>
      </c>
      <c r="K9" s="145">
        <v>163</v>
      </c>
      <c r="L9" s="143">
        <v>2160</v>
      </c>
      <c r="M9" s="143">
        <v>2200.08</v>
      </c>
      <c r="N9" s="143">
        <v>891.43</v>
      </c>
      <c r="O9" s="143">
        <v>442.02</v>
      </c>
      <c r="P9" s="141">
        <v>0</v>
      </c>
      <c r="Q9" s="143">
        <v>24</v>
      </c>
      <c r="R9" s="141">
        <v>128.57</v>
      </c>
      <c r="S9" s="141">
        <v>24</v>
      </c>
      <c r="T9" s="141">
        <v>0</v>
      </c>
      <c r="U9" s="143">
        <v>0</v>
      </c>
      <c r="V9" s="143">
        <v>0</v>
      </c>
      <c r="W9" s="143">
        <v>0</v>
      </c>
      <c r="X9" s="141">
        <v>461</v>
      </c>
      <c r="Y9" s="148">
        <f t="shared" si="0"/>
        <v>10.804229934924079</v>
      </c>
      <c r="Z9" s="148">
        <f t="shared" si="1"/>
        <v>1.8037310195227765</v>
      </c>
      <c r="AA9" s="148">
        <f t="shared" si="2"/>
        <v>0.40563991323210413</v>
      </c>
      <c r="AB9" s="148">
        <f t="shared" si="3"/>
        <v>0.40563991323210413</v>
      </c>
      <c r="AC9" s="148">
        <f t="shared" si="17"/>
        <v>0</v>
      </c>
      <c r="AD9" s="149">
        <f t="shared" si="18"/>
        <v>0</v>
      </c>
      <c r="AE9" s="150">
        <f t="shared" si="4"/>
        <v>13.419240780911064</v>
      </c>
      <c r="AF9" s="151">
        <f t="shared" si="5"/>
        <v>0.89756939961265336</v>
      </c>
      <c r="AG9" s="151">
        <f t="shared" si="6"/>
        <v>0.2532806180177134</v>
      </c>
      <c r="AH9" s="151">
        <f t="shared" si="7"/>
        <v>0</v>
      </c>
      <c r="AI9" s="151">
        <f t="shared" si="8"/>
        <v>1.9135947405494247</v>
      </c>
      <c r="AJ9" s="151">
        <f t="shared" si="9"/>
        <v>1.0185555555555554</v>
      </c>
      <c r="AK9" s="151">
        <f t="shared" si="10"/>
        <v>0.49585497459138689</v>
      </c>
      <c r="AL9" s="151">
        <f t="shared" si="11"/>
        <v>0</v>
      </c>
      <c r="AM9" s="151">
        <f t="shared" si="12"/>
        <v>0.18666874076378628</v>
      </c>
      <c r="AN9" s="151">
        <f t="shared" si="19"/>
        <v>0</v>
      </c>
      <c r="AO9" s="151">
        <f t="shared" si="20"/>
        <v>0</v>
      </c>
      <c r="AQ9" s="124">
        <f t="shared" si="13"/>
        <v>0.95018398967075535</v>
      </c>
      <c r="AR9" s="124">
        <f t="shared" si="14"/>
        <v>0.34041897720271103</v>
      </c>
      <c r="AS9" s="124">
        <f t="shared" si="15"/>
        <v>1.0296666666666667</v>
      </c>
      <c r="AT9" s="124">
        <f t="shared" si="16"/>
        <v>0.45688235294117646</v>
      </c>
    </row>
    <row r="10" spans="1:46" ht="17" customHeight="1" x14ac:dyDescent="0.35">
      <c r="A10" s="134" t="s">
        <v>9</v>
      </c>
      <c r="B10" s="144" t="s">
        <v>106</v>
      </c>
      <c r="C10" s="144"/>
      <c r="D10" s="141">
        <v>1927</v>
      </c>
      <c r="E10" s="143">
        <v>1430.75</v>
      </c>
      <c r="F10" s="143">
        <v>1580.5</v>
      </c>
      <c r="G10" s="143">
        <v>1456.25</v>
      </c>
      <c r="H10" s="141">
        <v>0</v>
      </c>
      <c r="I10" s="143">
        <v>0</v>
      </c>
      <c r="J10" s="141">
        <v>0</v>
      </c>
      <c r="K10" s="145">
        <v>0</v>
      </c>
      <c r="L10" s="143">
        <v>1080</v>
      </c>
      <c r="M10" s="143">
        <v>894.81</v>
      </c>
      <c r="N10" s="143">
        <v>1440</v>
      </c>
      <c r="O10" s="143">
        <v>1333.98</v>
      </c>
      <c r="P10" s="141">
        <v>0</v>
      </c>
      <c r="Q10" s="143">
        <v>0</v>
      </c>
      <c r="R10" s="141">
        <v>0</v>
      </c>
      <c r="S10" s="141">
        <v>0</v>
      </c>
      <c r="T10" s="141">
        <v>0</v>
      </c>
      <c r="U10" s="143">
        <v>0</v>
      </c>
      <c r="V10" s="143">
        <v>0</v>
      </c>
      <c r="W10" s="143">
        <v>0</v>
      </c>
      <c r="X10" s="141">
        <v>777</v>
      </c>
      <c r="Y10" s="148">
        <f t="shared" si="0"/>
        <v>2.992998712998713</v>
      </c>
      <c r="Z10" s="148">
        <f t="shared" si="1"/>
        <v>3.591029601029601</v>
      </c>
      <c r="AA10" s="148">
        <f t="shared" si="2"/>
        <v>0</v>
      </c>
      <c r="AB10" s="148">
        <f t="shared" si="3"/>
        <v>0</v>
      </c>
      <c r="AC10" s="148">
        <f t="shared" si="17"/>
        <v>0</v>
      </c>
      <c r="AD10" s="149">
        <f t="shared" si="18"/>
        <v>0</v>
      </c>
      <c r="AE10" s="150">
        <f t="shared" si="4"/>
        <v>6.5840283140283145</v>
      </c>
      <c r="AF10" s="151">
        <f t="shared" si="5"/>
        <v>0.74247535028541778</v>
      </c>
      <c r="AG10" s="151">
        <f t="shared" si="6"/>
        <v>0.92138563745650115</v>
      </c>
      <c r="AH10" s="151">
        <f t="shared" si="7"/>
        <v>0</v>
      </c>
      <c r="AI10" s="151">
        <f t="shared" si="8"/>
        <v>0</v>
      </c>
      <c r="AJ10" s="151">
        <f t="shared" si="9"/>
        <v>0.82852777777777775</v>
      </c>
      <c r="AK10" s="151">
        <f t="shared" si="10"/>
        <v>0.92637500000000006</v>
      </c>
      <c r="AL10" s="151">
        <f t="shared" si="11"/>
        <v>0</v>
      </c>
      <c r="AM10" s="151">
        <f t="shared" si="12"/>
        <v>0</v>
      </c>
      <c r="AN10" s="151">
        <f t="shared" si="19"/>
        <v>0</v>
      </c>
      <c r="AO10" s="151">
        <f t="shared" si="20"/>
        <v>0</v>
      </c>
      <c r="AQ10" s="124">
        <f t="shared" si="13"/>
        <v>0.74247535028541778</v>
      </c>
      <c r="AR10" s="124">
        <f t="shared" si="14"/>
        <v>0.92138563745650115</v>
      </c>
      <c r="AS10" s="124">
        <f t="shared" si="15"/>
        <v>0.82852777777777775</v>
      </c>
      <c r="AT10" s="124">
        <f t="shared" si="16"/>
        <v>0.92637500000000006</v>
      </c>
    </row>
    <row r="11" spans="1:46" ht="17" customHeight="1" x14ac:dyDescent="0.35">
      <c r="A11" s="134" t="s">
        <v>10</v>
      </c>
      <c r="B11" s="144" t="s">
        <v>116</v>
      </c>
      <c r="C11" s="144"/>
      <c r="D11" s="141">
        <v>1197.5</v>
      </c>
      <c r="E11" s="143">
        <v>948.58</v>
      </c>
      <c r="F11" s="143">
        <v>0</v>
      </c>
      <c r="G11" s="143">
        <v>77.5</v>
      </c>
      <c r="H11" s="141">
        <v>0</v>
      </c>
      <c r="I11" s="143">
        <v>0</v>
      </c>
      <c r="J11" s="141">
        <v>0</v>
      </c>
      <c r="K11" s="145">
        <v>0</v>
      </c>
      <c r="L11" s="143">
        <v>720</v>
      </c>
      <c r="M11" s="143">
        <v>755</v>
      </c>
      <c r="N11" s="143">
        <v>0</v>
      </c>
      <c r="O11" s="143">
        <v>60</v>
      </c>
      <c r="P11" s="141">
        <v>0</v>
      </c>
      <c r="Q11" s="143">
        <v>0</v>
      </c>
      <c r="R11" s="141">
        <v>0</v>
      </c>
      <c r="S11" s="141">
        <v>0</v>
      </c>
      <c r="T11" s="141">
        <v>0</v>
      </c>
      <c r="U11" s="143">
        <v>0</v>
      </c>
      <c r="V11" s="143">
        <v>0</v>
      </c>
      <c r="W11" s="143">
        <v>0</v>
      </c>
      <c r="X11" s="141">
        <v>222</v>
      </c>
      <c r="Y11" s="148">
        <f t="shared" si="0"/>
        <v>7.6737837837837839</v>
      </c>
      <c r="Z11" s="148">
        <f t="shared" si="1"/>
        <v>0.61936936936936937</v>
      </c>
      <c r="AA11" s="148">
        <f t="shared" si="2"/>
        <v>0</v>
      </c>
      <c r="AB11" s="148">
        <f t="shared" si="3"/>
        <v>0</v>
      </c>
      <c r="AC11" s="148">
        <f t="shared" si="17"/>
        <v>0</v>
      </c>
      <c r="AD11" s="149">
        <f t="shared" si="18"/>
        <v>0</v>
      </c>
      <c r="AE11" s="150">
        <f t="shared" si="4"/>
        <v>8.2931531531531526</v>
      </c>
      <c r="AF11" s="151">
        <f t="shared" si="5"/>
        <v>0.79213361169102303</v>
      </c>
      <c r="AG11" s="151">
        <f t="shared" si="6"/>
        <v>0</v>
      </c>
      <c r="AH11" s="151">
        <f t="shared" si="7"/>
        <v>0</v>
      </c>
      <c r="AI11" s="151">
        <f t="shared" si="8"/>
        <v>0</v>
      </c>
      <c r="AJ11" s="151">
        <f t="shared" si="9"/>
        <v>1.0486111111111112</v>
      </c>
      <c r="AK11" s="151">
        <f t="shared" si="10"/>
        <v>0</v>
      </c>
      <c r="AL11" s="151">
        <f t="shared" si="11"/>
        <v>0</v>
      </c>
      <c r="AM11" s="151">
        <f t="shared" si="12"/>
        <v>0</v>
      </c>
      <c r="AN11" s="151">
        <f t="shared" si="19"/>
        <v>0</v>
      </c>
      <c r="AO11" s="151">
        <f t="shared" si="20"/>
        <v>0</v>
      </c>
      <c r="AQ11" s="124">
        <f t="shared" si="13"/>
        <v>0.79213361169102303</v>
      </c>
      <c r="AR11" s="124">
        <f t="shared" si="14"/>
        <v>0</v>
      </c>
      <c r="AS11" s="124">
        <f t="shared" si="15"/>
        <v>1.0486111111111112</v>
      </c>
      <c r="AT11" s="124">
        <f t="shared" si="16"/>
        <v>0</v>
      </c>
    </row>
    <row r="12" spans="1:46" ht="17" customHeight="1" x14ac:dyDescent="0.35">
      <c r="A12" s="134" t="s">
        <v>43</v>
      </c>
      <c r="B12" s="144" t="s">
        <v>109</v>
      </c>
      <c r="C12" s="144"/>
      <c r="D12" s="141">
        <v>1794</v>
      </c>
      <c r="E12" s="143">
        <v>1349</v>
      </c>
      <c r="F12" s="143">
        <v>1710.8600000000001</v>
      </c>
      <c r="G12" s="143">
        <v>1437.5</v>
      </c>
      <c r="H12" s="141">
        <v>0</v>
      </c>
      <c r="I12" s="143">
        <v>0</v>
      </c>
      <c r="J12" s="141">
        <v>189.64</v>
      </c>
      <c r="K12" s="145">
        <v>0</v>
      </c>
      <c r="L12" s="143">
        <v>1080</v>
      </c>
      <c r="M12" s="143">
        <v>894.67</v>
      </c>
      <c r="N12" s="143">
        <v>948.21</v>
      </c>
      <c r="O12" s="143">
        <v>1018</v>
      </c>
      <c r="P12" s="141">
        <v>0</v>
      </c>
      <c r="Q12" s="143">
        <v>0</v>
      </c>
      <c r="R12" s="141">
        <v>131.79</v>
      </c>
      <c r="S12" s="141">
        <v>0</v>
      </c>
      <c r="T12" s="141">
        <v>128.57</v>
      </c>
      <c r="U12" s="143">
        <v>150</v>
      </c>
      <c r="V12" s="143">
        <v>0</v>
      </c>
      <c r="W12" s="143">
        <v>0</v>
      </c>
      <c r="X12" s="141">
        <v>780</v>
      </c>
      <c r="Y12" s="148">
        <f t="shared" si="0"/>
        <v>2.8765000000000001</v>
      </c>
      <c r="Z12" s="148">
        <f t="shared" si="1"/>
        <v>3.148076923076923</v>
      </c>
      <c r="AA12" s="148">
        <f t="shared" si="2"/>
        <v>0</v>
      </c>
      <c r="AB12" s="148">
        <f t="shared" si="3"/>
        <v>0</v>
      </c>
      <c r="AC12" s="148">
        <f t="shared" si="17"/>
        <v>0.19230769230769232</v>
      </c>
      <c r="AD12" s="149">
        <f t="shared" si="18"/>
        <v>0</v>
      </c>
      <c r="AE12" s="150">
        <f t="shared" si="4"/>
        <v>6.2168846153846156</v>
      </c>
      <c r="AF12" s="151">
        <f t="shared" si="5"/>
        <v>0.75195094760312153</v>
      </c>
      <c r="AG12" s="151">
        <f t="shared" si="6"/>
        <v>0.84022070771424895</v>
      </c>
      <c r="AH12" s="151">
        <f t="shared" si="7"/>
        <v>0</v>
      </c>
      <c r="AI12" s="151">
        <f t="shared" si="8"/>
        <v>0</v>
      </c>
      <c r="AJ12" s="151">
        <f t="shared" si="9"/>
        <v>0.82839814814814816</v>
      </c>
      <c r="AK12" s="151">
        <f t="shared" si="10"/>
        <v>1.0736018392550173</v>
      </c>
      <c r="AL12" s="151">
        <f t="shared" si="11"/>
        <v>0</v>
      </c>
      <c r="AM12" s="151">
        <f t="shared" si="12"/>
        <v>0</v>
      </c>
      <c r="AN12" s="151">
        <f t="shared" si="19"/>
        <v>1.1666796297736641</v>
      </c>
      <c r="AO12" s="151">
        <f t="shared" si="20"/>
        <v>0</v>
      </c>
      <c r="AQ12" s="124">
        <f t="shared" si="13"/>
        <v>0.75195094760312153</v>
      </c>
      <c r="AR12" s="124">
        <f t="shared" si="14"/>
        <v>0.75637990002630884</v>
      </c>
      <c r="AS12" s="124">
        <f t="shared" si="15"/>
        <v>0.82839814814814816</v>
      </c>
      <c r="AT12" s="124">
        <f t="shared" si="16"/>
        <v>0.94259259259259254</v>
      </c>
    </row>
    <row r="13" spans="1:46" ht="17" customHeight="1" x14ac:dyDescent="0.35">
      <c r="A13" s="134" t="s">
        <v>11</v>
      </c>
      <c r="B13" s="144" t="s">
        <v>117</v>
      </c>
      <c r="C13" s="144"/>
      <c r="D13" s="141">
        <v>1516.5</v>
      </c>
      <c r="E13" s="143">
        <v>1440</v>
      </c>
      <c r="F13" s="143">
        <v>1393.57</v>
      </c>
      <c r="G13" s="143">
        <v>1065.25</v>
      </c>
      <c r="H13" s="141">
        <v>0</v>
      </c>
      <c r="I13" s="143">
        <v>79.5</v>
      </c>
      <c r="J13" s="141">
        <v>186.43</v>
      </c>
      <c r="K13" s="145">
        <v>199.5</v>
      </c>
      <c r="L13" s="143">
        <v>1080</v>
      </c>
      <c r="M13" s="143">
        <v>1297.67</v>
      </c>
      <c r="N13" s="143">
        <v>945</v>
      </c>
      <c r="O13" s="143">
        <v>1048.75</v>
      </c>
      <c r="P13" s="141">
        <v>0</v>
      </c>
      <c r="Q13" s="143">
        <v>0</v>
      </c>
      <c r="R13" s="141">
        <v>135</v>
      </c>
      <c r="S13" s="141">
        <v>0</v>
      </c>
      <c r="T13" s="141">
        <v>0</v>
      </c>
      <c r="U13" s="143">
        <v>0</v>
      </c>
      <c r="V13" s="143">
        <v>0</v>
      </c>
      <c r="W13" s="143">
        <v>0</v>
      </c>
      <c r="X13" s="141">
        <v>792</v>
      </c>
      <c r="Y13" s="148">
        <f t="shared" si="0"/>
        <v>3.4566540404040405</v>
      </c>
      <c r="Z13" s="148">
        <f t="shared" si="1"/>
        <v>2.6691919191919191</v>
      </c>
      <c r="AA13" s="148">
        <f t="shared" si="2"/>
        <v>0.10037878787878787</v>
      </c>
      <c r="AB13" s="148">
        <f t="shared" si="3"/>
        <v>0.25189393939393939</v>
      </c>
      <c r="AC13" s="148">
        <f t="shared" si="17"/>
        <v>0</v>
      </c>
      <c r="AD13" s="149">
        <f t="shared" si="18"/>
        <v>0</v>
      </c>
      <c r="AE13" s="150">
        <f t="shared" si="4"/>
        <v>6.4781186868686875</v>
      </c>
      <c r="AF13" s="151">
        <f t="shared" si="5"/>
        <v>0.94955489614243327</v>
      </c>
      <c r="AG13" s="151">
        <f t="shared" si="6"/>
        <v>0.7644036539248118</v>
      </c>
      <c r="AH13" s="151">
        <f t="shared" si="7"/>
        <v>0</v>
      </c>
      <c r="AI13" s="151">
        <f t="shared" si="8"/>
        <v>1.0701067424770692</v>
      </c>
      <c r="AJ13" s="151">
        <f t="shared" si="9"/>
        <v>1.2015462962962964</v>
      </c>
      <c r="AK13" s="151">
        <f t="shared" si="10"/>
        <v>1.1097883597883598</v>
      </c>
      <c r="AL13" s="151">
        <f t="shared" si="11"/>
        <v>0</v>
      </c>
      <c r="AM13" s="151">
        <f t="shared" si="12"/>
        <v>0</v>
      </c>
      <c r="AN13" s="151">
        <f t="shared" si="19"/>
        <v>0</v>
      </c>
      <c r="AO13" s="151">
        <f t="shared" si="20"/>
        <v>0</v>
      </c>
      <c r="AQ13" s="124">
        <f t="shared" si="13"/>
        <v>1.0019782393669634</v>
      </c>
      <c r="AR13" s="124">
        <f t="shared" si="14"/>
        <v>0.80047468354430384</v>
      </c>
      <c r="AS13" s="124">
        <f t="shared" si="15"/>
        <v>1.2015462962962964</v>
      </c>
      <c r="AT13" s="124">
        <f t="shared" si="16"/>
        <v>0.97106481481481477</v>
      </c>
    </row>
    <row r="14" spans="1:46" ht="17" customHeight="1" x14ac:dyDescent="0.35">
      <c r="A14" s="134" t="s">
        <v>12</v>
      </c>
      <c r="B14" s="144" t="s">
        <v>110</v>
      </c>
      <c r="C14" s="144"/>
      <c r="D14" s="141">
        <v>1534.82</v>
      </c>
      <c r="E14" s="143">
        <v>889.57</v>
      </c>
      <c r="F14" s="143">
        <v>954</v>
      </c>
      <c r="G14" s="143">
        <v>1215.17</v>
      </c>
      <c r="H14" s="141">
        <v>85.18</v>
      </c>
      <c r="I14" s="143">
        <v>0</v>
      </c>
      <c r="J14" s="141">
        <v>0</v>
      </c>
      <c r="K14" s="145">
        <v>0</v>
      </c>
      <c r="L14" s="143">
        <v>1364.46</v>
      </c>
      <c r="M14" s="143">
        <v>1009.08</v>
      </c>
      <c r="N14" s="143">
        <v>720</v>
      </c>
      <c r="O14" s="143">
        <v>993.88</v>
      </c>
      <c r="P14" s="141">
        <v>75.540000000000006</v>
      </c>
      <c r="Q14" s="143">
        <v>0</v>
      </c>
      <c r="R14" s="141">
        <v>0</v>
      </c>
      <c r="S14" s="141">
        <v>0</v>
      </c>
      <c r="T14" s="141">
        <v>0</v>
      </c>
      <c r="U14" s="143">
        <v>0</v>
      </c>
      <c r="V14" s="143">
        <v>0</v>
      </c>
      <c r="W14" s="143">
        <v>0</v>
      </c>
      <c r="X14" s="141">
        <v>494</v>
      </c>
      <c r="Y14" s="148">
        <f t="shared" si="0"/>
        <v>3.8434210526315793</v>
      </c>
      <c r="Z14" s="148">
        <f t="shared" si="1"/>
        <v>4.4717611336032395</v>
      </c>
      <c r="AA14" s="148">
        <f t="shared" si="2"/>
        <v>0</v>
      </c>
      <c r="AB14" s="148">
        <f t="shared" si="3"/>
        <v>0</v>
      </c>
      <c r="AC14" s="148">
        <f t="shared" si="17"/>
        <v>0</v>
      </c>
      <c r="AD14" s="149">
        <f t="shared" si="18"/>
        <v>0</v>
      </c>
      <c r="AE14" s="150">
        <f t="shared" si="4"/>
        <v>8.3151821862348179</v>
      </c>
      <c r="AF14" s="151">
        <f t="shared" si="5"/>
        <v>0.57959239519943717</v>
      </c>
      <c r="AG14" s="151">
        <f t="shared" si="6"/>
        <v>1.2737631027253669</v>
      </c>
      <c r="AH14" s="151">
        <f t="shared" si="7"/>
        <v>0</v>
      </c>
      <c r="AI14" s="151">
        <f t="shared" si="8"/>
        <v>0</v>
      </c>
      <c r="AJ14" s="151">
        <f t="shared" si="9"/>
        <v>0.73954531462996353</v>
      </c>
      <c r="AK14" s="151">
        <f t="shared" si="10"/>
        <v>1.3803888888888889</v>
      </c>
      <c r="AL14" s="151">
        <f t="shared" si="11"/>
        <v>0</v>
      </c>
      <c r="AM14" s="151">
        <f t="shared" si="12"/>
        <v>0</v>
      </c>
      <c r="AN14" s="151">
        <f t="shared" si="19"/>
        <v>0</v>
      </c>
      <c r="AO14" s="151">
        <f t="shared" si="20"/>
        <v>0</v>
      </c>
      <c r="AQ14" s="124">
        <f t="shared" si="13"/>
        <v>0.54911728395061732</v>
      </c>
      <c r="AR14" s="124">
        <f t="shared" si="14"/>
        <v>1.2737631027253669</v>
      </c>
      <c r="AS14" s="124">
        <f t="shared" si="15"/>
        <v>0.70074999999999998</v>
      </c>
      <c r="AT14" s="124">
        <f t="shared" si="16"/>
        <v>1.3803888888888889</v>
      </c>
    </row>
    <row r="15" spans="1:46" ht="17" customHeight="1" x14ac:dyDescent="0.35">
      <c r="A15" s="134" t="s">
        <v>13</v>
      </c>
      <c r="B15" s="144" t="s">
        <v>111</v>
      </c>
      <c r="C15" s="144"/>
      <c r="D15" s="141">
        <v>6748.49</v>
      </c>
      <c r="E15" s="143">
        <v>4274.4799999999996</v>
      </c>
      <c r="F15" s="143">
        <v>1080</v>
      </c>
      <c r="G15" s="143">
        <v>735.92</v>
      </c>
      <c r="H15" s="141">
        <v>93.21</v>
      </c>
      <c r="I15" s="143">
        <v>0</v>
      </c>
      <c r="J15" s="141">
        <v>0</v>
      </c>
      <c r="K15" s="145">
        <v>0</v>
      </c>
      <c r="L15" s="143">
        <v>4982.5</v>
      </c>
      <c r="M15" s="143">
        <v>4136.92</v>
      </c>
      <c r="N15" s="143">
        <v>1080</v>
      </c>
      <c r="O15" s="143">
        <v>672</v>
      </c>
      <c r="P15" s="141">
        <v>67.5</v>
      </c>
      <c r="Q15" s="143">
        <v>0</v>
      </c>
      <c r="R15" s="141">
        <v>0</v>
      </c>
      <c r="S15" s="141">
        <v>0</v>
      </c>
      <c r="T15" s="141">
        <v>0</v>
      </c>
      <c r="U15" s="143">
        <v>0</v>
      </c>
      <c r="V15" s="143">
        <v>0</v>
      </c>
      <c r="W15" s="143">
        <v>0</v>
      </c>
      <c r="X15" s="141">
        <v>346</v>
      </c>
      <c r="Y15" s="148">
        <f t="shared" si="0"/>
        <v>24.310404624277457</v>
      </c>
      <c r="Z15" s="148">
        <f t="shared" si="1"/>
        <v>4.069132947976879</v>
      </c>
      <c r="AA15" s="148">
        <f t="shared" si="2"/>
        <v>0</v>
      </c>
      <c r="AB15" s="148">
        <f t="shared" si="3"/>
        <v>0</v>
      </c>
      <c r="AC15" s="148">
        <f t="shared" si="17"/>
        <v>0</v>
      </c>
      <c r="AD15" s="149">
        <f t="shared" si="18"/>
        <v>0</v>
      </c>
      <c r="AE15" s="150">
        <f t="shared" si="4"/>
        <v>28.379537572254335</v>
      </c>
      <c r="AF15" s="151">
        <f t="shared" si="5"/>
        <v>0.63339798977252681</v>
      </c>
      <c r="AG15" s="151">
        <f t="shared" si="6"/>
        <v>0.68140740740740735</v>
      </c>
      <c r="AH15" s="151">
        <f t="shared" si="7"/>
        <v>0</v>
      </c>
      <c r="AI15" s="151">
        <f t="shared" si="8"/>
        <v>0</v>
      </c>
      <c r="AJ15" s="151">
        <f t="shared" si="9"/>
        <v>0.8302900150526844</v>
      </c>
      <c r="AK15" s="151">
        <f t="shared" si="10"/>
        <v>0.62222222222222223</v>
      </c>
      <c r="AL15" s="151">
        <f t="shared" si="11"/>
        <v>0</v>
      </c>
      <c r="AM15" s="151">
        <f t="shared" si="12"/>
        <v>0</v>
      </c>
      <c r="AN15" s="151">
        <f t="shared" si="19"/>
        <v>0</v>
      </c>
      <c r="AO15" s="151">
        <f t="shared" si="20"/>
        <v>0</v>
      </c>
      <c r="AQ15" s="124">
        <f t="shared" si="13"/>
        <v>0.6247686978382565</v>
      </c>
      <c r="AR15" s="124">
        <f t="shared" si="14"/>
        <v>0.68140740740740735</v>
      </c>
      <c r="AS15" s="124">
        <f t="shared" si="15"/>
        <v>0.81919207920792081</v>
      </c>
      <c r="AT15" s="124">
        <f t="shared" si="16"/>
        <v>0.62222222222222223</v>
      </c>
    </row>
    <row r="16" spans="1:46" ht="17" customHeight="1" x14ac:dyDescent="0.35">
      <c r="A16" s="134" t="s">
        <v>115</v>
      </c>
      <c r="B16" s="144" t="s">
        <v>120</v>
      </c>
      <c r="C16" s="144"/>
      <c r="D16" s="141">
        <v>6629.5</v>
      </c>
      <c r="E16" s="143">
        <v>4874</v>
      </c>
      <c r="F16" s="143">
        <v>5352.5</v>
      </c>
      <c r="G16" s="143">
        <v>3427.25</v>
      </c>
      <c r="H16" s="141">
        <v>0</v>
      </c>
      <c r="I16" s="143">
        <v>0</v>
      </c>
      <c r="J16" s="141">
        <v>0</v>
      </c>
      <c r="K16" s="145">
        <v>0</v>
      </c>
      <c r="L16" s="143">
        <v>5093</v>
      </c>
      <c r="M16" s="143">
        <v>3920.75</v>
      </c>
      <c r="N16" s="143">
        <v>1785.5</v>
      </c>
      <c r="O16" s="143">
        <v>1011</v>
      </c>
      <c r="P16" s="141">
        <v>0</v>
      </c>
      <c r="Q16" s="143">
        <v>0</v>
      </c>
      <c r="R16" s="141">
        <v>0</v>
      </c>
      <c r="S16" s="141">
        <v>0</v>
      </c>
      <c r="T16" s="141">
        <v>0</v>
      </c>
      <c r="U16" s="143">
        <v>0</v>
      </c>
      <c r="V16" s="143">
        <v>0</v>
      </c>
      <c r="W16" s="143">
        <v>0</v>
      </c>
      <c r="X16" s="141">
        <v>704</v>
      </c>
      <c r="Y16" s="148">
        <f t="shared" si="0"/>
        <v>12.492542613636363</v>
      </c>
      <c r="Z16" s="148">
        <f t="shared" si="1"/>
        <v>6.3043323863636367</v>
      </c>
      <c r="AA16" s="148">
        <f t="shared" si="2"/>
        <v>0</v>
      </c>
      <c r="AB16" s="148">
        <f t="shared" si="3"/>
        <v>0</v>
      </c>
      <c r="AC16" s="148">
        <f t="shared" si="17"/>
        <v>0</v>
      </c>
      <c r="AD16" s="149">
        <f t="shared" si="18"/>
        <v>0</v>
      </c>
      <c r="AE16" s="150">
        <f t="shared" si="4"/>
        <v>18.796875</v>
      </c>
      <c r="AF16" s="151">
        <f t="shared" si="5"/>
        <v>0.73519873293611882</v>
      </c>
      <c r="AG16" s="151">
        <f t="shared" si="6"/>
        <v>0.64030826716487621</v>
      </c>
      <c r="AH16" s="151">
        <f t="shared" si="7"/>
        <v>0</v>
      </c>
      <c r="AI16" s="151">
        <f t="shared" si="8"/>
        <v>0</v>
      </c>
      <c r="AJ16" s="151">
        <f t="shared" si="9"/>
        <v>0.76983114078146475</v>
      </c>
      <c r="AK16" s="151">
        <f t="shared" si="10"/>
        <v>0.56622794735368243</v>
      </c>
      <c r="AL16" s="151">
        <f t="shared" si="11"/>
        <v>0</v>
      </c>
      <c r="AM16" s="151">
        <f t="shared" si="12"/>
        <v>0</v>
      </c>
      <c r="AN16" s="151">
        <f t="shared" si="19"/>
        <v>0</v>
      </c>
      <c r="AO16" s="151">
        <f t="shared" si="20"/>
        <v>0</v>
      </c>
      <c r="AQ16" s="124">
        <f t="shared" si="13"/>
        <v>0.73519873293611882</v>
      </c>
      <c r="AR16" s="124">
        <f t="shared" si="14"/>
        <v>0.64030826716487621</v>
      </c>
      <c r="AS16" s="124">
        <f t="shared" si="15"/>
        <v>0.76983114078146475</v>
      </c>
      <c r="AT16" s="124">
        <f t="shared" si="16"/>
        <v>0.56622794735368243</v>
      </c>
    </row>
    <row r="17" spans="1:46" ht="17" customHeight="1" x14ac:dyDescent="0.35">
      <c r="A17" s="134" t="s">
        <v>14</v>
      </c>
      <c r="B17" s="144" t="s">
        <v>117</v>
      </c>
      <c r="C17" s="144"/>
      <c r="D17" s="141">
        <v>3454.75</v>
      </c>
      <c r="E17" s="143">
        <v>2338.42</v>
      </c>
      <c r="F17" s="143">
        <v>1942.86</v>
      </c>
      <c r="G17" s="143">
        <v>1450.25</v>
      </c>
      <c r="H17" s="141">
        <v>132.75</v>
      </c>
      <c r="I17" s="143">
        <v>157</v>
      </c>
      <c r="J17" s="141">
        <v>77.14</v>
      </c>
      <c r="K17" s="145">
        <v>48</v>
      </c>
      <c r="L17" s="143">
        <v>2423.25</v>
      </c>
      <c r="M17" s="143">
        <v>2374.75</v>
      </c>
      <c r="N17" s="147">
        <v>1362.86</v>
      </c>
      <c r="O17" s="143">
        <v>1018.5</v>
      </c>
      <c r="P17" s="141">
        <v>92.25</v>
      </c>
      <c r="Q17" s="143">
        <v>24</v>
      </c>
      <c r="R17" s="141">
        <v>77.14</v>
      </c>
      <c r="S17" s="141">
        <v>12</v>
      </c>
      <c r="T17" s="141">
        <v>0</v>
      </c>
      <c r="U17" s="143">
        <v>0</v>
      </c>
      <c r="V17" s="143">
        <v>0</v>
      </c>
      <c r="W17" s="143">
        <v>0</v>
      </c>
      <c r="X17" s="141">
        <v>631</v>
      </c>
      <c r="Y17" s="148">
        <f t="shared" si="0"/>
        <v>7.4693660855784474</v>
      </c>
      <c r="Z17" s="148">
        <f t="shared" si="1"/>
        <v>3.9124405705229792</v>
      </c>
      <c r="AA17" s="148">
        <f t="shared" si="2"/>
        <v>0.28684627575277338</v>
      </c>
      <c r="AB17" s="148">
        <f t="shared" si="3"/>
        <v>9.5087163232963554E-2</v>
      </c>
      <c r="AC17" s="148">
        <f t="shared" si="17"/>
        <v>0</v>
      </c>
      <c r="AD17" s="149">
        <f t="shared" si="18"/>
        <v>0</v>
      </c>
      <c r="AE17" s="150">
        <f t="shared" si="4"/>
        <v>11.763740095087165</v>
      </c>
      <c r="AF17" s="151">
        <f t="shared" si="5"/>
        <v>0.67687097474491642</v>
      </c>
      <c r="AG17" s="151">
        <f t="shared" si="6"/>
        <v>0.74645110816013505</v>
      </c>
      <c r="AH17" s="151">
        <f t="shared" si="7"/>
        <v>1.1826741996233521</v>
      </c>
      <c r="AI17" s="151">
        <f t="shared" si="8"/>
        <v>0.62224526834327198</v>
      </c>
      <c r="AJ17" s="151">
        <f t="shared" si="9"/>
        <v>0.97998555658722786</v>
      </c>
      <c r="AK17" s="151">
        <f t="shared" si="10"/>
        <v>0.74732547730507903</v>
      </c>
      <c r="AL17" s="151">
        <f t="shared" si="11"/>
        <v>3.84375</v>
      </c>
      <c r="AM17" s="151">
        <f t="shared" si="12"/>
        <v>0.155561317085818</v>
      </c>
      <c r="AN17" s="151">
        <f t="shared" si="19"/>
        <v>0</v>
      </c>
      <c r="AO17" s="151">
        <f t="shared" si="20"/>
        <v>0</v>
      </c>
      <c r="AQ17" s="124">
        <f t="shared" si="13"/>
        <v>0.69558745644599307</v>
      </c>
      <c r="AR17" s="124">
        <f t="shared" si="14"/>
        <v>0.74170792079207926</v>
      </c>
      <c r="AS17" s="124">
        <f t="shared" si="15"/>
        <v>0.95358775591333733</v>
      </c>
      <c r="AT17" s="124">
        <f t="shared" si="16"/>
        <v>0.71562499999999996</v>
      </c>
    </row>
    <row r="18" spans="1:46" ht="17" customHeight="1" x14ac:dyDescent="0.35">
      <c r="A18" s="134" t="s">
        <v>15</v>
      </c>
      <c r="B18" s="144" t="s">
        <v>117</v>
      </c>
      <c r="C18" s="144"/>
      <c r="D18" s="141">
        <v>1169</v>
      </c>
      <c r="E18" s="143">
        <v>858.25</v>
      </c>
      <c r="F18" s="143">
        <v>640.79</v>
      </c>
      <c r="G18" s="143">
        <v>707.5</v>
      </c>
      <c r="H18" s="141">
        <v>0</v>
      </c>
      <c r="I18" s="143">
        <v>24</v>
      </c>
      <c r="J18" s="141">
        <v>93.21</v>
      </c>
      <c r="K18" s="145">
        <v>48</v>
      </c>
      <c r="L18" s="143">
        <v>720</v>
      </c>
      <c r="M18" s="143">
        <v>777.67</v>
      </c>
      <c r="N18" s="143">
        <v>652.5</v>
      </c>
      <c r="O18" s="143">
        <v>754.5</v>
      </c>
      <c r="P18" s="141">
        <v>0</v>
      </c>
      <c r="Q18" s="143">
        <v>0</v>
      </c>
      <c r="R18" s="141">
        <v>67.5</v>
      </c>
      <c r="S18" s="141">
        <v>0</v>
      </c>
      <c r="T18" s="141">
        <v>0</v>
      </c>
      <c r="U18" s="143">
        <v>0</v>
      </c>
      <c r="V18" s="143">
        <v>0</v>
      </c>
      <c r="W18" s="143">
        <v>0</v>
      </c>
      <c r="X18" s="141">
        <v>500</v>
      </c>
      <c r="Y18" s="148">
        <f t="shared" si="0"/>
        <v>3.2718400000000001</v>
      </c>
      <c r="Z18" s="148">
        <f t="shared" si="1"/>
        <v>2.9239999999999999</v>
      </c>
      <c r="AA18" s="148">
        <f t="shared" si="2"/>
        <v>4.8000000000000001E-2</v>
      </c>
      <c r="AB18" s="148">
        <f t="shared" si="3"/>
        <v>9.6000000000000002E-2</v>
      </c>
      <c r="AC18" s="148">
        <f t="shared" si="17"/>
        <v>0</v>
      </c>
      <c r="AD18" s="149">
        <f t="shared" si="18"/>
        <v>0</v>
      </c>
      <c r="AE18" s="150">
        <f t="shared" si="4"/>
        <v>6.3398400000000006</v>
      </c>
      <c r="AF18" s="151">
        <f t="shared" si="5"/>
        <v>0.7341745081266039</v>
      </c>
      <c r="AG18" s="151">
        <f t="shared" si="6"/>
        <v>1.1041058693175612</v>
      </c>
      <c r="AH18" s="151">
        <f t="shared" si="7"/>
        <v>0</v>
      </c>
      <c r="AI18" s="151">
        <f t="shared" si="8"/>
        <v>0.51496620534277437</v>
      </c>
      <c r="AJ18" s="151">
        <f t="shared" si="9"/>
        <v>1.0800972222222223</v>
      </c>
      <c r="AK18" s="151">
        <f t="shared" si="10"/>
        <v>1.1563218390804597</v>
      </c>
      <c r="AL18" s="151">
        <f t="shared" si="11"/>
        <v>0</v>
      </c>
      <c r="AM18" s="151">
        <f t="shared" si="12"/>
        <v>0</v>
      </c>
      <c r="AN18" s="151">
        <f t="shared" si="19"/>
        <v>0</v>
      </c>
      <c r="AO18" s="151">
        <f t="shared" si="20"/>
        <v>0</v>
      </c>
      <c r="AQ18" s="124">
        <f t="shared" si="13"/>
        <v>0.75470487596236102</v>
      </c>
      <c r="AR18" s="124">
        <f t="shared" si="14"/>
        <v>1.0292915531335149</v>
      </c>
      <c r="AS18" s="124">
        <f t="shared" si="15"/>
        <v>1.0800972222222223</v>
      </c>
      <c r="AT18" s="124">
        <f t="shared" si="16"/>
        <v>1.0479166666666666</v>
      </c>
    </row>
    <row r="19" spans="1:46" ht="17" customHeight="1" x14ac:dyDescent="0.35">
      <c r="A19" s="134" t="s">
        <v>16</v>
      </c>
      <c r="B19" s="144" t="s">
        <v>106</v>
      </c>
      <c r="C19" s="144"/>
      <c r="D19" s="141">
        <v>2043</v>
      </c>
      <c r="E19" s="143">
        <v>1798.25</v>
      </c>
      <c r="F19" s="143">
        <v>1523.8</v>
      </c>
      <c r="G19" s="143">
        <v>1324.75</v>
      </c>
      <c r="H19" s="141">
        <v>0</v>
      </c>
      <c r="I19" s="143">
        <v>0</v>
      </c>
      <c r="J19" s="141">
        <v>0</v>
      </c>
      <c r="K19" s="145">
        <v>0</v>
      </c>
      <c r="L19" s="143">
        <v>1080</v>
      </c>
      <c r="M19" s="143">
        <v>1296.92</v>
      </c>
      <c r="N19" s="143">
        <v>1434</v>
      </c>
      <c r="O19" s="143">
        <v>1148</v>
      </c>
      <c r="P19" s="141">
        <v>0</v>
      </c>
      <c r="Q19" s="143">
        <v>0</v>
      </c>
      <c r="R19" s="141">
        <v>0</v>
      </c>
      <c r="S19" s="141">
        <v>0</v>
      </c>
      <c r="T19" s="141">
        <v>0</v>
      </c>
      <c r="U19" s="143">
        <v>0</v>
      </c>
      <c r="V19" s="143">
        <v>0</v>
      </c>
      <c r="W19" s="143">
        <v>0</v>
      </c>
      <c r="X19" s="141">
        <v>790</v>
      </c>
      <c r="Y19" s="148">
        <f t="shared" si="0"/>
        <v>3.9179367088607595</v>
      </c>
      <c r="Z19" s="148">
        <f t="shared" si="1"/>
        <v>3.1300632911392405</v>
      </c>
      <c r="AA19" s="148">
        <f t="shared" si="2"/>
        <v>0</v>
      </c>
      <c r="AB19" s="148">
        <f t="shared" si="3"/>
        <v>0</v>
      </c>
      <c r="AC19" s="148">
        <f t="shared" si="17"/>
        <v>0</v>
      </c>
      <c r="AD19" s="149">
        <f t="shared" si="18"/>
        <v>0</v>
      </c>
      <c r="AE19" s="150">
        <f t="shared" si="4"/>
        <v>7.048</v>
      </c>
      <c r="AF19" s="151">
        <f t="shared" si="5"/>
        <v>0.88020068526676454</v>
      </c>
      <c r="AG19" s="151">
        <f t="shared" si="6"/>
        <v>0.8693726210788818</v>
      </c>
      <c r="AH19" s="151">
        <f t="shared" si="7"/>
        <v>0</v>
      </c>
      <c r="AI19" s="151">
        <f t="shared" si="8"/>
        <v>0</v>
      </c>
      <c r="AJ19" s="151">
        <f t="shared" si="9"/>
        <v>1.2008518518518518</v>
      </c>
      <c r="AK19" s="151">
        <f t="shared" si="10"/>
        <v>0.80055788005578798</v>
      </c>
      <c r="AL19" s="151">
        <f t="shared" si="11"/>
        <v>0</v>
      </c>
      <c r="AM19" s="151">
        <f t="shared" si="12"/>
        <v>0</v>
      </c>
      <c r="AN19" s="151">
        <f t="shared" si="19"/>
        <v>0</v>
      </c>
      <c r="AO19" s="151">
        <f t="shared" si="20"/>
        <v>0</v>
      </c>
      <c r="AQ19" s="124">
        <f t="shared" si="13"/>
        <v>0.88020068526676454</v>
      </c>
      <c r="AR19" s="124">
        <f t="shared" si="14"/>
        <v>0.8693726210788818</v>
      </c>
      <c r="AS19" s="124">
        <f t="shared" si="15"/>
        <v>1.2008518518518518</v>
      </c>
      <c r="AT19" s="124">
        <f t="shared" si="16"/>
        <v>0.80055788005578798</v>
      </c>
    </row>
    <row r="20" spans="1:46" ht="17" customHeight="1" x14ac:dyDescent="0.35">
      <c r="A20" s="134" t="s">
        <v>17</v>
      </c>
      <c r="B20" s="144" t="s">
        <v>118</v>
      </c>
      <c r="C20" s="144"/>
      <c r="D20" s="141">
        <v>2996.5</v>
      </c>
      <c r="E20" s="143">
        <v>1921.15</v>
      </c>
      <c r="F20" s="143">
        <v>418.5</v>
      </c>
      <c r="G20" s="143">
        <v>222</v>
      </c>
      <c r="H20" s="141">
        <v>0</v>
      </c>
      <c r="I20" s="143">
        <v>0</v>
      </c>
      <c r="J20" s="141">
        <v>0</v>
      </c>
      <c r="K20" s="145">
        <v>0</v>
      </c>
      <c r="L20" s="143">
        <v>2160</v>
      </c>
      <c r="M20" s="143">
        <v>1630.75</v>
      </c>
      <c r="N20" s="143">
        <v>360</v>
      </c>
      <c r="O20" s="143">
        <v>144</v>
      </c>
      <c r="P20" s="141">
        <v>0</v>
      </c>
      <c r="Q20" s="143">
        <v>0</v>
      </c>
      <c r="R20" s="141">
        <v>0</v>
      </c>
      <c r="S20" s="141">
        <v>0</v>
      </c>
      <c r="T20" s="141">
        <v>0</v>
      </c>
      <c r="U20" s="143">
        <v>0</v>
      </c>
      <c r="V20" s="143">
        <v>0</v>
      </c>
      <c r="W20" s="143">
        <v>0</v>
      </c>
      <c r="X20" s="141">
        <v>0</v>
      </c>
      <c r="Y20" s="148">
        <f t="shared" si="0"/>
        <v>0</v>
      </c>
      <c r="Z20" s="148">
        <f t="shared" si="1"/>
        <v>0</v>
      </c>
      <c r="AA20" s="148">
        <f t="shared" si="2"/>
        <v>0</v>
      </c>
      <c r="AB20" s="148">
        <f t="shared" si="3"/>
        <v>0</v>
      </c>
      <c r="AC20" s="148">
        <f t="shared" si="17"/>
        <v>0</v>
      </c>
      <c r="AD20" s="149">
        <f t="shared" si="18"/>
        <v>0</v>
      </c>
      <c r="AE20" s="150">
        <f t="shared" si="4"/>
        <v>0</v>
      </c>
      <c r="AF20" s="151">
        <f t="shared" si="5"/>
        <v>0.64113131987318539</v>
      </c>
      <c r="AG20" s="151">
        <f t="shared" si="6"/>
        <v>0.53046594982078854</v>
      </c>
      <c r="AH20" s="151">
        <f t="shared" si="7"/>
        <v>0</v>
      </c>
      <c r="AI20" s="151">
        <f t="shared" si="8"/>
        <v>0</v>
      </c>
      <c r="AJ20" s="151">
        <f t="shared" si="9"/>
        <v>0.75497685185185182</v>
      </c>
      <c r="AK20" s="151">
        <f t="shared" si="10"/>
        <v>0.4</v>
      </c>
      <c r="AL20" s="151">
        <f t="shared" si="11"/>
        <v>0</v>
      </c>
      <c r="AM20" s="151">
        <f t="shared" si="12"/>
        <v>0</v>
      </c>
      <c r="AN20" s="151">
        <f t="shared" si="19"/>
        <v>0</v>
      </c>
      <c r="AO20" s="151">
        <f t="shared" si="20"/>
        <v>0</v>
      </c>
      <c r="AQ20" s="124">
        <f t="shared" si="13"/>
        <v>0.64113131987318539</v>
      </c>
      <c r="AR20" s="124">
        <f t="shared" si="14"/>
        <v>0.53046594982078854</v>
      </c>
      <c r="AS20" s="124">
        <f t="shared" si="15"/>
        <v>0.75497685185185182</v>
      </c>
      <c r="AT20" s="124">
        <f t="shared" si="16"/>
        <v>0.4</v>
      </c>
    </row>
    <row r="21" spans="1:46" ht="17" customHeight="1" x14ac:dyDescent="0.35">
      <c r="A21" s="134" t="s">
        <v>18</v>
      </c>
      <c r="B21" s="144" t="s">
        <v>112</v>
      </c>
      <c r="C21" s="144"/>
      <c r="D21" s="141">
        <v>1695</v>
      </c>
      <c r="E21" s="143">
        <v>1356</v>
      </c>
      <c r="F21" s="143">
        <v>1446.39</v>
      </c>
      <c r="G21" s="143">
        <v>1280.97</v>
      </c>
      <c r="H21" s="141">
        <v>0</v>
      </c>
      <c r="I21" s="143">
        <v>36</v>
      </c>
      <c r="J21" s="141">
        <v>91.61</v>
      </c>
      <c r="K21" s="145">
        <v>36</v>
      </c>
      <c r="L21" s="143">
        <v>1080</v>
      </c>
      <c r="M21" s="143">
        <v>1035</v>
      </c>
      <c r="N21" s="143">
        <v>1010.89</v>
      </c>
      <c r="O21" s="143">
        <v>1114.08</v>
      </c>
      <c r="P21" s="141">
        <v>0</v>
      </c>
      <c r="Q21" s="143">
        <v>0</v>
      </c>
      <c r="R21" s="141">
        <v>69.11</v>
      </c>
      <c r="S21" s="141">
        <v>0</v>
      </c>
      <c r="T21" s="141">
        <v>0</v>
      </c>
      <c r="U21" s="143">
        <v>0</v>
      </c>
      <c r="V21" s="143">
        <v>0</v>
      </c>
      <c r="W21" s="143">
        <v>0</v>
      </c>
      <c r="X21" s="143">
        <v>809</v>
      </c>
      <c r="Y21" s="148">
        <f t="shared" si="0"/>
        <v>2.9555006180469716</v>
      </c>
      <c r="Z21" s="148">
        <f t="shared" si="1"/>
        <v>2.9605067985166875</v>
      </c>
      <c r="AA21" s="148">
        <f t="shared" si="2"/>
        <v>4.4499381953028432E-2</v>
      </c>
      <c r="AB21" s="148">
        <f t="shared" si="3"/>
        <v>4.4499381953028432E-2</v>
      </c>
      <c r="AC21" s="148">
        <f t="shared" si="17"/>
        <v>0</v>
      </c>
      <c r="AD21" s="149">
        <f t="shared" si="18"/>
        <v>0</v>
      </c>
      <c r="AE21" s="150">
        <f t="shared" si="4"/>
        <v>6.0050061804697155</v>
      </c>
      <c r="AF21" s="151">
        <f t="shared" si="5"/>
        <v>0.8</v>
      </c>
      <c r="AG21" s="151">
        <f t="shared" si="6"/>
        <v>0.88563250575570895</v>
      </c>
      <c r="AH21" s="151">
        <f t="shared" si="7"/>
        <v>0</v>
      </c>
      <c r="AI21" s="151">
        <f t="shared" si="8"/>
        <v>0.39297019975985154</v>
      </c>
      <c r="AJ21" s="151">
        <f t="shared" si="9"/>
        <v>0.95833333333333337</v>
      </c>
      <c r="AK21" s="151">
        <f t="shared" si="10"/>
        <v>1.1020783665878582</v>
      </c>
      <c r="AL21" s="151">
        <f t="shared" si="11"/>
        <v>0</v>
      </c>
      <c r="AM21" s="151">
        <f t="shared" si="12"/>
        <v>0</v>
      </c>
      <c r="AN21" s="151">
        <f t="shared" si="19"/>
        <v>0</v>
      </c>
      <c r="AO21" s="151">
        <f t="shared" si="20"/>
        <v>0</v>
      </c>
      <c r="AQ21" s="124">
        <f t="shared" si="13"/>
        <v>0.82123893805309733</v>
      </c>
      <c r="AR21" s="124">
        <f t="shared" si="14"/>
        <v>0.85628738621586475</v>
      </c>
      <c r="AS21" s="124">
        <f t="shared" si="15"/>
        <v>0.95833333333333337</v>
      </c>
      <c r="AT21" s="124">
        <f t="shared" si="16"/>
        <v>1.0315555555555556</v>
      </c>
    </row>
    <row r="22" spans="1:46" ht="17" customHeight="1" x14ac:dyDescent="0.35">
      <c r="A22" s="134" t="s">
        <v>19</v>
      </c>
      <c r="B22" s="144" t="s">
        <v>113</v>
      </c>
      <c r="C22" s="144"/>
      <c r="D22" s="141">
        <v>960</v>
      </c>
      <c r="E22" s="143">
        <v>917</v>
      </c>
      <c r="F22" s="143">
        <v>933</v>
      </c>
      <c r="G22" s="143">
        <v>736</v>
      </c>
      <c r="H22" s="141">
        <v>0</v>
      </c>
      <c r="I22" s="143">
        <v>0</v>
      </c>
      <c r="J22" s="141">
        <v>0</v>
      </c>
      <c r="K22" s="145">
        <v>0</v>
      </c>
      <c r="L22" s="143">
        <v>720</v>
      </c>
      <c r="M22" s="143">
        <v>617.83000000000004</v>
      </c>
      <c r="N22" s="143">
        <v>720</v>
      </c>
      <c r="O22" s="143">
        <v>419.5</v>
      </c>
      <c r="P22" s="141">
        <v>0</v>
      </c>
      <c r="Q22" s="143">
        <v>0</v>
      </c>
      <c r="R22" s="141">
        <v>0</v>
      </c>
      <c r="S22" s="141">
        <v>0</v>
      </c>
      <c r="T22" s="141">
        <v>0</v>
      </c>
      <c r="U22" s="143">
        <v>0</v>
      </c>
      <c r="V22" s="143">
        <v>0</v>
      </c>
      <c r="W22" s="143">
        <v>0</v>
      </c>
      <c r="X22" s="143">
        <v>279</v>
      </c>
      <c r="Y22" s="148">
        <f t="shared" si="0"/>
        <v>5.5011827956989245</v>
      </c>
      <c r="Z22" s="148">
        <f t="shared" si="1"/>
        <v>4.1415770609318994</v>
      </c>
      <c r="AA22" s="148">
        <f t="shared" si="2"/>
        <v>0</v>
      </c>
      <c r="AB22" s="148">
        <f t="shared" si="3"/>
        <v>0</v>
      </c>
      <c r="AC22" s="148">
        <f t="shared" si="17"/>
        <v>0</v>
      </c>
      <c r="AD22" s="149">
        <f t="shared" si="18"/>
        <v>0</v>
      </c>
      <c r="AE22" s="150">
        <f t="shared" si="4"/>
        <v>9.6427598566308248</v>
      </c>
      <c r="AF22" s="151">
        <f t="shared" si="5"/>
        <v>0.95520833333333333</v>
      </c>
      <c r="AG22" s="151">
        <f t="shared" si="6"/>
        <v>0.7888531618435155</v>
      </c>
      <c r="AH22" s="151">
        <f t="shared" si="7"/>
        <v>0</v>
      </c>
      <c r="AI22" s="151">
        <f t="shared" si="8"/>
        <v>0</v>
      </c>
      <c r="AJ22" s="151">
        <f t="shared" si="9"/>
        <v>0.85809722222222229</v>
      </c>
      <c r="AK22" s="151">
        <f t="shared" si="10"/>
        <v>0.58263888888888893</v>
      </c>
      <c r="AL22" s="151">
        <f t="shared" si="11"/>
        <v>0</v>
      </c>
      <c r="AM22" s="151">
        <f t="shared" si="12"/>
        <v>0</v>
      </c>
      <c r="AN22" s="151">
        <f t="shared" si="19"/>
        <v>0</v>
      </c>
      <c r="AO22" s="151">
        <f t="shared" si="20"/>
        <v>0</v>
      </c>
      <c r="AQ22" s="124">
        <f t="shared" si="13"/>
        <v>0.95520833333333333</v>
      </c>
      <c r="AR22" s="124">
        <f t="shared" si="14"/>
        <v>0.7888531618435155</v>
      </c>
      <c r="AS22" s="124">
        <f t="shared" si="15"/>
        <v>0.85809722222222229</v>
      </c>
      <c r="AT22" s="124">
        <f t="shared" si="16"/>
        <v>0.58263888888888893</v>
      </c>
    </row>
    <row r="23" spans="1:46" ht="17" customHeight="1" x14ac:dyDescent="0.35">
      <c r="A23" s="134" t="s">
        <v>45</v>
      </c>
      <c r="B23" s="144" t="s">
        <v>113</v>
      </c>
      <c r="C23" s="144"/>
      <c r="D23" s="141">
        <v>2005.75</v>
      </c>
      <c r="E23" s="143">
        <v>1460.25</v>
      </c>
      <c r="F23" s="143">
        <v>1800</v>
      </c>
      <c r="G23" s="143">
        <v>1436.5</v>
      </c>
      <c r="H23" s="141">
        <v>0</v>
      </c>
      <c r="I23" s="143">
        <v>0</v>
      </c>
      <c r="J23" s="141">
        <v>0</v>
      </c>
      <c r="K23" s="145">
        <v>0</v>
      </c>
      <c r="L23" s="143">
        <v>1080</v>
      </c>
      <c r="M23" s="143">
        <v>1062.2</v>
      </c>
      <c r="N23" s="143">
        <v>1440</v>
      </c>
      <c r="O23" s="143">
        <v>1503</v>
      </c>
      <c r="P23" s="141">
        <v>0</v>
      </c>
      <c r="Q23" s="143">
        <v>0</v>
      </c>
      <c r="R23" s="141">
        <v>0</v>
      </c>
      <c r="S23" s="141">
        <v>0</v>
      </c>
      <c r="T23" s="141">
        <v>160.71</v>
      </c>
      <c r="U23" s="143">
        <v>165</v>
      </c>
      <c r="V23" s="143">
        <v>0</v>
      </c>
      <c r="W23" s="143">
        <v>0</v>
      </c>
      <c r="X23" s="143">
        <v>867</v>
      </c>
      <c r="Y23" s="148">
        <f t="shared" si="0"/>
        <v>2.9094002306805073</v>
      </c>
      <c r="Z23" s="148">
        <f t="shared" si="1"/>
        <v>3.3904267589388697</v>
      </c>
      <c r="AA23" s="148">
        <f t="shared" si="2"/>
        <v>0</v>
      </c>
      <c r="AB23" s="148">
        <f t="shared" si="3"/>
        <v>0</v>
      </c>
      <c r="AC23" s="148">
        <f t="shared" si="17"/>
        <v>0.19031141868512111</v>
      </c>
      <c r="AD23" s="149">
        <f t="shared" si="18"/>
        <v>0</v>
      </c>
      <c r="AE23" s="150">
        <f t="shared" si="4"/>
        <v>6.4901384083044977</v>
      </c>
      <c r="AF23" s="151">
        <f t="shared" si="5"/>
        <v>0.72803190826374176</v>
      </c>
      <c r="AG23" s="151">
        <f t="shared" si="6"/>
        <v>0.79805555555555552</v>
      </c>
      <c r="AH23" s="151">
        <f t="shared" si="7"/>
        <v>0</v>
      </c>
      <c r="AI23" s="151">
        <f t="shared" si="8"/>
        <v>0</v>
      </c>
      <c r="AJ23" s="151">
        <f t="shared" si="9"/>
        <v>0.98351851851851857</v>
      </c>
      <c r="AK23" s="151">
        <f t="shared" si="10"/>
        <v>1.04375</v>
      </c>
      <c r="AL23" s="151">
        <f t="shared" si="11"/>
        <v>0</v>
      </c>
      <c r="AM23" s="151">
        <f t="shared" si="12"/>
        <v>0</v>
      </c>
      <c r="AN23" s="151">
        <f t="shared" si="19"/>
        <v>1.0266940451745379</v>
      </c>
      <c r="AO23" s="151">
        <f t="shared" si="20"/>
        <v>0</v>
      </c>
      <c r="AQ23" s="124">
        <f t="shared" si="13"/>
        <v>0.72803190826374176</v>
      </c>
      <c r="AR23" s="124">
        <f t="shared" si="14"/>
        <v>0.79805555555555552</v>
      </c>
      <c r="AS23" s="124">
        <f t="shared" si="15"/>
        <v>0.98351851851851857</v>
      </c>
      <c r="AT23" s="124">
        <f t="shared" si="16"/>
        <v>1.04375</v>
      </c>
    </row>
    <row r="24" spans="1:46" ht="17" customHeight="1" x14ac:dyDescent="0.35">
      <c r="A24" s="134" t="s">
        <v>20</v>
      </c>
      <c r="B24" s="144" t="s">
        <v>113</v>
      </c>
      <c r="C24" s="144"/>
      <c r="D24" s="141">
        <v>3005.07</v>
      </c>
      <c r="E24" s="143">
        <v>1664.75</v>
      </c>
      <c r="F24" s="143">
        <v>1480.18</v>
      </c>
      <c r="G24" s="143">
        <v>1349.12</v>
      </c>
      <c r="H24" s="141">
        <v>118.93</v>
      </c>
      <c r="I24" s="143">
        <v>121</v>
      </c>
      <c r="J24" s="141">
        <v>94.82</v>
      </c>
      <c r="K24" s="145">
        <v>7.5</v>
      </c>
      <c r="L24" s="143">
        <v>1758.21</v>
      </c>
      <c r="M24" s="143">
        <v>1177.67</v>
      </c>
      <c r="N24" s="143">
        <v>1374.11</v>
      </c>
      <c r="O24" s="143">
        <v>1304</v>
      </c>
      <c r="P24" s="141">
        <v>41.79</v>
      </c>
      <c r="Q24" s="143">
        <v>85</v>
      </c>
      <c r="R24" s="141">
        <v>65.89</v>
      </c>
      <c r="S24" s="141">
        <v>12</v>
      </c>
      <c r="T24" s="141">
        <v>160.71</v>
      </c>
      <c r="U24" s="143">
        <v>142.5</v>
      </c>
      <c r="V24" s="143">
        <v>0</v>
      </c>
      <c r="W24" s="143">
        <v>0</v>
      </c>
      <c r="X24" s="143">
        <v>842</v>
      </c>
      <c r="Y24" s="148">
        <f t="shared" si="0"/>
        <v>3.3757957244655583</v>
      </c>
      <c r="Z24" s="148">
        <f t="shared" si="1"/>
        <v>3.1509738717339668</v>
      </c>
      <c r="AA24" s="148">
        <f t="shared" si="2"/>
        <v>0.24465558194774348</v>
      </c>
      <c r="AB24" s="148">
        <f t="shared" si="3"/>
        <v>2.315914489311164E-2</v>
      </c>
      <c r="AC24" s="148">
        <f t="shared" si="17"/>
        <v>0.16923990498812352</v>
      </c>
      <c r="AD24" s="149">
        <f t="shared" si="18"/>
        <v>0</v>
      </c>
      <c r="AE24" s="150">
        <f t="shared" si="4"/>
        <v>6.9638242280285034</v>
      </c>
      <c r="AF24" s="151">
        <f t="shared" si="5"/>
        <v>0.55398043972353384</v>
      </c>
      <c r="AG24" s="151">
        <f t="shared" si="6"/>
        <v>0.91145671472388479</v>
      </c>
      <c r="AH24" s="151">
        <f t="shared" si="7"/>
        <v>1.0174051963339779</v>
      </c>
      <c r="AI24" s="151">
        <f t="shared" si="8"/>
        <v>7.9097236869858686E-2</v>
      </c>
      <c r="AJ24" s="151">
        <f t="shared" si="9"/>
        <v>0.66981191097764203</v>
      </c>
      <c r="AK24" s="151">
        <f t="shared" si="10"/>
        <v>0.94897788386664828</v>
      </c>
      <c r="AL24" s="151">
        <f t="shared" si="11"/>
        <v>0.49164705882352938</v>
      </c>
      <c r="AM24" s="151">
        <f t="shared" si="12"/>
        <v>0.18212171801487329</v>
      </c>
      <c r="AN24" s="151">
        <f t="shared" si="19"/>
        <v>0.88669031174164636</v>
      </c>
      <c r="AO24" s="151">
        <f t="shared" si="20"/>
        <v>0</v>
      </c>
      <c r="AQ24" s="124">
        <f t="shared" si="13"/>
        <v>0.57162291933418696</v>
      </c>
      <c r="AR24" s="124">
        <f t="shared" si="14"/>
        <v>0.86134603174603164</v>
      </c>
      <c r="AS24" s="124">
        <f t="shared" si="15"/>
        <v>0.70148333333333335</v>
      </c>
      <c r="AT24" s="124">
        <f t="shared" si="16"/>
        <v>0.91388888888888886</v>
      </c>
    </row>
    <row r="25" spans="1:46" ht="17" customHeight="1" x14ac:dyDescent="0.35">
      <c r="A25" s="134" t="s">
        <v>21</v>
      </c>
      <c r="B25" s="144" t="s">
        <v>114</v>
      </c>
      <c r="C25" s="144"/>
      <c r="D25" s="141">
        <v>3582.5</v>
      </c>
      <c r="E25" s="143">
        <v>1991.37</v>
      </c>
      <c r="F25" s="143">
        <v>1603</v>
      </c>
      <c r="G25" s="143">
        <v>1080.33</v>
      </c>
      <c r="H25" s="141">
        <v>270</v>
      </c>
      <c r="I25" s="143">
        <v>66</v>
      </c>
      <c r="J25" s="141">
        <v>0</v>
      </c>
      <c r="K25" s="145">
        <v>0</v>
      </c>
      <c r="L25" s="143">
        <v>2816.57</v>
      </c>
      <c r="M25" s="143">
        <v>1720.42</v>
      </c>
      <c r="N25" s="143">
        <v>1080</v>
      </c>
      <c r="O25" s="143">
        <v>993</v>
      </c>
      <c r="P25" s="141">
        <v>51.43</v>
      </c>
      <c r="Q25" s="143">
        <v>84</v>
      </c>
      <c r="R25" s="141">
        <v>0</v>
      </c>
      <c r="S25" s="141">
        <v>0</v>
      </c>
      <c r="T25" s="141">
        <v>0</v>
      </c>
      <c r="U25" s="143">
        <v>0</v>
      </c>
      <c r="V25" s="143">
        <v>0</v>
      </c>
      <c r="W25" s="143">
        <v>0</v>
      </c>
      <c r="X25" s="143">
        <v>813</v>
      </c>
      <c r="Y25" s="148">
        <f t="shared" si="0"/>
        <v>4.5655473554735551</v>
      </c>
      <c r="Z25" s="148">
        <f t="shared" si="1"/>
        <v>2.5502214022140222</v>
      </c>
      <c r="AA25" s="148">
        <f t="shared" si="2"/>
        <v>0.18450184501845018</v>
      </c>
      <c r="AB25" s="148">
        <f t="shared" si="3"/>
        <v>0</v>
      </c>
      <c r="AC25" s="148">
        <f t="shared" si="17"/>
        <v>0</v>
      </c>
      <c r="AD25" s="149">
        <f t="shared" si="18"/>
        <v>0</v>
      </c>
      <c r="AE25" s="150">
        <f t="shared" si="4"/>
        <v>7.3002706027060276</v>
      </c>
      <c r="AF25" s="151">
        <f t="shared" si="5"/>
        <v>0.55586043265875784</v>
      </c>
      <c r="AG25" s="151">
        <f t="shared" si="6"/>
        <v>0.67394260761072988</v>
      </c>
      <c r="AH25" s="151">
        <f t="shared" si="7"/>
        <v>0.24444444444444444</v>
      </c>
      <c r="AI25" s="151">
        <f t="shared" si="8"/>
        <v>0</v>
      </c>
      <c r="AJ25" s="151">
        <f t="shared" si="9"/>
        <v>0.61082096308630707</v>
      </c>
      <c r="AK25" s="151">
        <f t="shared" si="10"/>
        <v>0.9194444444444444</v>
      </c>
      <c r="AL25" s="151">
        <f t="shared" si="11"/>
        <v>0.61226190476190478</v>
      </c>
      <c r="AM25" s="151">
        <f t="shared" si="12"/>
        <v>0</v>
      </c>
      <c r="AN25" s="151">
        <f t="shared" si="19"/>
        <v>0</v>
      </c>
      <c r="AO25" s="151">
        <f t="shared" si="20"/>
        <v>0</v>
      </c>
      <c r="AQ25" s="124">
        <f t="shared" si="13"/>
        <v>0.53403504218040232</v>
      </c>
      <c r="AR25" s="124">
        <f t="shared" si="14"/>
        <v>0.67394260761072988</v>
      </c>
      <c r="AS25" s="124">
        <f t="shared" si="15"/>
        <v>0.62915620641562064</v>
      </c>
      <c r="AT25" s="124">
        <f t="shared" si="16"/>
        <v>0.9194444444444444</v>
      </c>
    </row>
    <row r="26" spans="1:46" ht="17" customHeight="1" x14ac:dyDescent="0.35">
      <c r="A26" s="134" t="s">
        <v>22</v>
      </c>
      <c r="B26" s="144" t="s">
        <v>113</v>
      </c>
      <c r="C26" s="144"/>
      <c r="D26" s="141">
        <v>1744.5</v>
      </c>
      <c r="E26" s="143">
        <v>1245</v>
      </c>
      <c r="F26" s="143">
        <v>1093.93</v>
      </c>
      <c r="G26" s="143">
        <v>578.75</v>
      </c>
      <c r="H26" s="141">
        <v>0</v>
      </c>
      <c r="I26" s="143">
        <v>115.5</v>
      </c>
      <c r="J26" s="141">
        <v>83.57</v>
      </c>
      <c r="K26" s="145">
        <v>115.5</v>
      </c>
      <c r="L26" s="143">
        <v>1224</v>
      </c>
      <c r="M26" s="143">
        <v>815.5</v>
      </c>
      <c r="N26" s="143">
        <v>906.86</v>
      </c>
      <c r="O26" s="143">
        <v>468</v>
      </c>
      <c r="P26" s="141">
        <v>0</v>
      </c>
      <c r="Q26" s="143">
        <v>24</v>
      </c>
      <c r="R26" s="141">
        <v>77.14</v>
      </c>
      <c r="S26" s="141">
        <v>24</v>
      </c>
      <c r="T26" s="141">
        <v>0</v>
      </c>
      <c r="U26" s="143">
        <v>0</v>
      </c>
      <c r="V26" s="143">
        <v>0</v>
      </c>
      <c r="W26" s="143">
        <v>0</v>
      </c>
      <c r="X26" s="143">
        <v>384</v>
      </c>
      <c r="Y26" s="148">
        <f t="shared" si="0"/>
        <v>5.365885416666667</v>
      </c>
      <c r="Z26" s="148">
        <f t="shared" si="1"/>
        <v>2.7259114583333335</v>
      </c>
      <c r="AA26" s="148">
        <f t="shared" si="2"/>
        <v>0.36328125</v>
      </c>
      <c r="AB26" s="148">
        <f t="shared" si="3"/>
        <v>0.36328125</v>
      </c>
      <c r="AC26" s="148">
        <f t="shared" si="17"/>
        <v>0</v>
      </c>
      <c r="AD26" s="149">
        <f t="shared" si="18"/>
        <v>0</v>
      </c>
      <c r="AE26" s="150">
        <f t="shared" si="4"/>
        <v>8.818359375</v>
      </c>
      <c r="AF26" s="151">
        <f t="shared" si="5"/>
        <v>0.71367153912295789</v>
      </c>
      <c r="AG26" s="151">
        <f t="shared" si="6"/>
        <v>0.52905578967575617</v>
      </c>
      <c r="AH26" s="151">
        <f t="shared" si="7"/>
        <v>0</v>
      </c>
      <c r="AI26" s="151">
        <f t="shared" si="8"/>
        <v>1.3820749072633722</v>
      </c>
      <c r="AJ26" s="151">
        <f t="shared" si="9"/>
        <v>0.66625816993464049</v>
      </c>
      <c r="AK26" s="151">
        <f t="shared" si="10"/>
        <v>0.51606642701188721</v>
      </c>
      <c r="AL26" s="151">
        <f t="shared" si="11"/>
        <v>0</v>
      </c>
      <c r="AM26" s="151">
        <f t="shared" si="12"/>
        <v>0.31112263417163599</v>
      </c>
      <c r="AN26" s="151">
        <f t="shared" si="19"/>
        <v>0</v>
      </c>
      <c r="AO26" s="151">
        <f t="shared" si="20"/>
        <v>0</v>
      </c>
      <c r="AQ26" s="124">
        <f t="shared" si="13"/>
        <v>0.77987962166809977</v>
      </c>
      <c r="AR26" s="124">
        <f t="shared" si="14"/>
        <v>0.58959660297239913</v>
      </c>
      <c r="AS26" s="124">
        <f t="shared" si="15"/>
        <v>0.68586601307189543</v>
      </c>
      <c r="AT26" s="124">
        <f t="shared" si="16"/>
        <v>0.5</v>
      </c>
    </row>
    <row r="27" spans="1:46" ht="17" customHeight="1" x14ac:dyDescent="0.35">
      <c r="A27" s="134" t="s">
        <v>23</v>
      </c>
      <c r="B27" s="144" t="s">
        <v>119</v>
      </c>
      <c r="C27" s="144"/>
      <c r="D27" s="143">
        <v>2103</v>
      </c>
      <c r="E27" s="143">
        <v>1434.75</v>
      </c>
      <c r="F27" s="141">
        <v>690.31999999999994</v>
      </c>
      <c r="G27" s="143">
        <v>439.75</v>
      </c>
      <c r="H27" s="141">
        <v>0</v>
      </c>
      <c r="I27" s="145">
        <v>75</v>
      </c>
      <c r="J27" s="141">
        <v>96.43</v>
      </c>
      <c r="K27" s="145">
        <v>96</v>
      </c>
      <c r="L27" s="143">
        <v>1440</v>
      </c>
      <c r="M27" s="143">
        <v>1117.5</v>
      </c>
      <c r="N27" s="143">
        <v>655.71</v>
      </c>
      <c r="O27" s="143">
        <v>719.5</v>
      </c>
      <c r="P27" s="141">
        <v>0</v>
      </c>
      <c r="Q27" s="143">
        <v>0</v>
      </c>
      <c r="R27" s="141">
        <v>64.290000000000006</v>
      </c>
      <c r="S27" s="141">
        <v>0</v>
      </c>
      <c r="T27" s="141">
        <v>0</v>
      </c>
      <c r="U27" s="143">
        <v>0</v>
      </c>
      <c r="V27" s="143">
        <v>0</v>
      </c>
      <c r="W27" s="143">
        <v>0</v>
      </c>
      <c r="X27" s="143">
        <v>468</v>
      </c>
      <c r="Y27" s="148">
        <f t="shared" si="0"/>
        <v>5.4535256410256414</v>
      </c>
      <c r="Z27" s="148">
        <f t="shared" si="1"/>
        <v>2.4770299145299144</v>
      </c>
      <c r="AA27" s="148">
        <f t="shared" si="2"/>
        <v>0.16025641025641027</v>
      </c>
      <c r="AB27" s="148">
        <f t="shared" si="3"/>
        <v>0.20512820512820512</v>
      </c>
      <c r="AC27" s="148">
        <f t="shared" si="17"/>
        <v>0</v>
      </c>
      <c r="AD27" s="149">
        <f t="shared" si="18"/>
        <v>0</v>
      </c>
      <c r="AE27" s="150">
        <f t="shared" si="4"/>
        <v>8.2959401709401703</v>
      </c>
      <c r="AF27" s="151">
        <f t="shared" si="5"/>
        <v>0.68223965763195438</v>
      </c>
      <c r="AG27" s="151">
        <f t="shared" si="6"/>
        <v>0.63702340943330638</v>
      </c>
      <c r="AH27" s="151">
        <f t="shared" si="7"/>
        <v>0</v>
      </c>
      <c r="AI27" s="151">
        <f t="shared" si="8"/>
        <v>0.99554080680286205</v>
      </c>
      <c r="AJ27" s="151">
        <f t="shared" si="9"/>
        <v>0.77604166666666663</v>
      </c>
      <c r="AK27" s="151">
        <f t="shared" si="10"/>
        <v>1.0972838602430952</v>
      </c>
      <c r="AL27" s="151">
        <f t="shared" si="11"/>
        <v>0</v>
      </c>
      <c r="AM27" s="151">
        <f t="shared" si="12"/>
        <v>0</v>
      </c>
      <c r="AN27" s="151">
        <f t="shared" si="19"/>
        <v>0</v>
      </c>
      <c r="AO27" s="151">
        <f t="shared" si="20"/>
        <v>0</v>
      </c>
      <c r="AQ27" s="124">
        <f t="shared" si="13"/>
        <v>0.7179029957203994</v>
      </c>
      <c r="AR27" s="124">
        <f t="shared" si="14"/>
        <v>0.68096599936447411</v>
      </c>
      <c r="AS27" s="124">
        <f t="shared" si="15"/>
        <v>0.77604166666666663</v>
      </c>
      <c r="AT27" s="124">
        <f t="shared" si="16"/>
        <v>0.99930555555555556</v>
      </c>
    </row>
    <row r="28" spans="1:46" ht="17" customHeight="1" x14ac:dyDescent="0.35">
      <c r="A28" s="134" t="s">
        <v>24</v>
      </c>
      <c r="B28" s="144" t="s">
        <v>113</v>
      </c>
      <c r="C28" s="144"/>
      <c r="D28" s="141">
        <v>1619</v>
      </c>
      <c r="E28" s="143">
        <v>1111.5</v>
      </c>
      <c r="F28" s="143">
        <v>1015.21</v>
      </c>
      <c r="G28" s="143">
        <v>799.25</v>
      </c>
      <c r="H28" s="141">
        <v>0</v>
      </c>
      <c r="I28" s="143">
        <v>0</v>
      </c>
      <c r="J28" s="141">
        <v>86.79</v>
      </c>
      <c r="K28" s="145">
        <v>97.5</v>
      </c>
      <c r="L28" s="145">
        <v>1080</v>
      </c>
      <c r="M28" s="143">
        <v>884</v>
      </c>
      <c r="N28" s="143">
        <v>646.06999999999994</v>
      </c>
      <c r="O28" s="143">
        <v>695.5</v>
      </c>
      <c r="P28" s="141">
        <v>0</v>
      </c>
      <c r="Q28" s="143">
        <v>0</v>
      </c>
      <c r="R28" s="141">
        <v>73.930000000000007</v>
      </c>
      <c r="S28" s="141">
        <v>0</v>
      </c>
      <c r="T28" s="141">
        <v>0</v>
      </c>
      <c r="U28" s="143">
        <v>0</v>
      </c>
      <c r="V28" s="143">
        <v>0</v>
      </c>
      <c r="W28" s="143">
        <v>0</v>
      </c>
      <c r="X28" s="143">
        <v>610</v>
      </c>
      <c r="Y28" s="148">
        <f t="shared" si="0"/>
        <v>3.2713114754098362</v>
      </c>
      <c r="Z28" s="148">
        <f t="shared" si="1"/>
        <v>2.4504098360655737</v>
      </c>
      <c r="AA28" s="148">
        <f t="shared" si="2"/>
        <v>0</v>
      </c>
      <c r="AB28" s="148">
        <f t="shared" si="3"/>
        <v>0.1598360655737705</v>
      </c>
      <c r="AC28" s="148">
        <f t="shared" si="17"/>
        <v>0</v>
      </c>
      <c r="AD28" s="149">
        <f t="shared" si="18"/>
        <v>0</v>
      </c>
      <c r="AE28" s="150">
        <f t="shared" si="4"/>
        <v>5.8815573770491802</v>
      </c>
      <c r="AF28" s="151">
        <f t="shared" si="5"/>
        <v>0.68653489808523782</v>
      </c>
      <c r="AG28" s="151">
        <f t="shared" si="6"/>
        <v>0.78727553905103376</v>
      </c>
      <c r="AH28" s="151">
        <f t="shared" si="7"/>
        <v>0</v>
      </c>
      <c r="AI28" s="151">
        <f t="shared" si="8"/>
        <v>1.123401313515382</v>
      </c>
      <c r="AJ28" s="151">
        <f t="shared" si="9"/>
        <v>0.81851851851851853</v>
      </c>
      <c r="AK28" s="151">
        <f t="shared" si="10"/>
        <v>1.0765087374433111</v>
      </c>
      <c r="AL28" s="151">
        <f t="shared" si="11"/>
        <v>0</v>
      </c>
      <c r="AM28" s="151">
        <f t="shared" si="12"/>
        <v>0</v>
      </c>
      <c r="AN28" s="151">
        <f t="shared" si="19"/>
        <v>0</v>
      </c>
      <c r="AO28" s="151">
        <f t="shared" si="20"/>
        <v>0</v>
      </c>
      <c r="AQ28" s="124">
        <f t="shared" si="13"/>
        <v>0.68653489808523782</v>
      </c>
      <c r="AR28" s="124">
        <f t="shared" si="14"/>
        <v>0.81374773139745915</v>
      </c>
      <c r="AS28" s="124">
        <f t="shared" si="15"/>
        <v>0.81851851851851853</v>
      </c>
      <c r="AT28" s="124">
        <f t="shared" si="16"/>
        <v>0.96597222222222223</v>
      </c>
    </row>
    <row r="29" spans="1:46" ht="17" customHeight="1" x14ac:dyDescent="0.35">
      <c r="A29" s="134" t="s">
        <v>25</v>
      </c>
      <c r="B29" s="144" t="s">
        <v>117</v>
      </c>
      <c r="C29" s="144"/>
      <c r="D29" s="141">
        <v>1388.5</v>
      </c>
      <c r="E29" s="143">
        <v>1199.5</v>
      </c>
      <c r="F29" s="143">
        <v>1527.43</v>
      </c>
      <c r="G29" s="143">
        <v>1164.17</v>
      </c>
      <c r="H29" s="141">
        <v>0</v>
      </c>
      <c r="I29" s="143">
        <v>70.5</v>
      </c>
      <c r="J29" s="141">
        <v>83.57</v>
      </c>
      <c r="K29" s="145">
        <v>70.5</v>
      </c>
      <c r="L29" s="143">
        <v>1080</v>
      </c>
      <c r="M29" s="143">
        <v>962.75</v>
      </c>
      <c r="N29" s="143">
        <v>1002.86</v>
      </c>
      <c r="O29" s="143">
        <v>1099.57</v>
      </c>
      <c r="P29" s="141">
        <v>0</v>
      </c>
      <c r="Q29" s="143">
        <v>12</v>
      </c>
      <c r="R29" s="141">
        <v>77.14</v>
      </c>
      <c r="S29" s="141">
        <v>12</v>
      </c>
      <c r="T29" s="141">
        <v>0</v>
      </c>
      <c r="U29" s="143">
        <v>0</v>
      </c>
      <c r="V29" s="143">
        <v>0</v>
      </c>
      <c r="W29" s="143">
        <v>0</v>
      </c>
      <c r="X29" s="143">
        <v>715</v>
      </c>
      <c r="Y29" s="148">
        <f t="shared" si="0"/>
        <v>3.0241258741258741</v>
      </c>
      <c r="Z29" s="148">
        <f t="shared" si="1"/>
        <v>3.1660699300699298</v>
      </c>
      <c r="AA29" s="148">
        <f t="shared" si="2"/>
        <v>0.11538461538461539</v>
      </c>
      <c r="AB29" s="148">
        <f t="shared" si="3"/>
        <v>0.11538461538461539</v>
      </c>
      <c r="AC29" s="148">
        <f t="shared" si="17"/>
        <v>0</v>
      </c>
      <c r="AD29" s="149">
        <f t="shared" si="18"/>
        <v>0</v>
      </c>
      <c r="AE29" s="150">
        <f t="shared" si="4"/>
        <v>6.4209650349650342</v>
      </c>
      <c r="AF29" s="151">
        <f t="shared" si="5"/>
        <v>0.86388188692833989</v>
      </c>
      <c r="AG29" s="151">
        <f t="shared" si="6"/>
        <v>0.76217568071859265</v>
      </c>
      <c r="AH29" s="151">
        <f t="shared" si="7"/>
        <v>0</v>
      </c>
      <c r="AI29" s="151">
        <f t="shared" si="8"/>
        <v>0.84360416417374662</v>
      </c>
      <c r="AJ29" s="151">
        <f t="shared" si="9"/>
        <v>0.89143518518518516</v>
      </c>
      <c r="AK29" s="151">
        <f t="shared" si="10"/>
        <v>1.0964341981931676</v>
      </c>
      <c r="AL29" s="151">
        <f t="shared" si="11"/>
        <v>0</v>
      </c>
      <c r="AM29" s="151">
        <f t="shared" si="12"/>
        <v>0.155561317085818</v>
      </c>
      <c r="AN29" s="151">
        <f t="shared" si="19"/>
        <v>0</v>
      </c>
      <c r="AO29" s="151">
        <f t="shared" si="20"/>
        <v>0</v>
      </c>
      <c r="AQ29" s="124">
        <f t="shared" si="13"/>
        <v>0.91465610370903849</v>
      </c>
      <c r="AR29" s="124">
        <f t="shared" si="14"/>
        <v>0.76639975170701435</v>
      </c>
      <c r="AS29" s="124">
        <f t="shared" si="15"/>
        <v>0.90254629629629635</v>
      </c>
      <c r="AT29" s="124">
        <f t="shared" si="16"/>
        <v>1.0292314814814814</v>
      </c>
    </row>
    <row r="30" spans="1:46" ht="17" customHeight="1" x14ac:dyDescent="0.35">
      <c r="A30" s="134" t="s">
        <v>26</v>
      </c>
      <c r="B30" s="144" t="s">
        <v>119</v>
      </c>
      <c r="C30" s="144"/>
      <c r="D30" s="141">
        <v>1311</v>
      </c>
      <c r="E30" s="143">
        <v>1378.08</v>
      </c>
      <c r="F30" s="143">
        <v>889.64</v>
      </c>
      <c r="G30" s="143">
        <v>800</v>
      </c>
      <c r="H30" s="141">
        <v>360</v>
      </c>
      <c r="I30" s="143">
        <v>120</v>
      </c>
      <c r="J30" s="141">
        <v>192.86</v>
      </c>
      <c r="K30" s="145">
        <v>72</v>
      </c>
      <c r="L30" s="145">
        <v>1752.69</v>
      </c>
      <c r="M30" s="143">
        <v>1064.5</v>
      </c>
      <c r="N30" s="143">
        <v>951.43000000000006</v>
      </c>
      <c r="O30" s="143">
        <v>967.5</v>
      </c>
      <c r="P30" s="141">
        <v>47.31</v>
      </c>
      <c r="Q30" s="143">
        <v>0</v>
      </c>
      <c r="R30" s="141">
        <v>128.57</v>
      </c>
      <c r="S30" s="141">
        <v>0</v>
      </c>
      <c r="T30" s="141">
        <v>0</v>
      </c>
      <c r="U30" s="143">
        <v>0</v>
      </c>
      <c r="V30" s="143">
        <v>0</v>
      </c>
      <c r="W30" s="143">
        <v>0</v>
      </c>
      <c r="X30" s="143">
        <v>454</v>
      </c>
      <c r="Y30" s="148">
        <f t="shared" si="0"/>
        <v>5.3801321585903086</v>
      </c>
      <c r="Z30" s="148">
        <f t="shared" si="1"/>
        <v>3.893171806167401</v>
      </c>
      <c r="AA30" s="148">
        <f t="shared" si="2"/>
        <v>0.26431718061674009</v>
      </c>
      <c r="AB30" s="148">
        <f t="shared" si="3"/>
        <v>0.15859030837004406</v>
      </c>
      <c r="AC30" s="148">
        <f t="shared" si="17"/>
        <v>0</v>
      </c>
      <c r="AD30" s="149">
        <f t="shared" si="18"/>
        <v>0</v>
      </c>
      <c r="AE30" s="150">
        <f t="shared" si="4"/>
        <v>9.6962114537444926</v>
      </c>
      <c r="AF30" s="151">
        <f t="shared" si="5"/>
        <v>1.0511670480549198</v>
      </c>
      <c r="AG30" s="151">
        <f t="shared" si="6"/>
        <v>0.89924014207994252</v>
      </c>
      <c r="AH30" s="151">
        <f t="shared" si="7"/>
        <v>0.33333333333333331</v>
      </c>
      <c r="AI30" s="151">
        <f t="shared" si="8"/>
        <v>0.37332780255107328</v>
      </c>
      <c r="AJ30" s="151">
        <f t="shared" si="9"/>
        <v>0.60735212730146226</v>
      </c>
      <c r="AK30" s="151">
        <f t="shared" si="10"/>
        <v>1.0168903650294818</v>
      </c>
      <c r="AL30" s="151">
        <f t="shared" si="11"/>
        <v>0</v>
      </c>
      <c r="AM30" s="151">
        <f t="shared" si="12"/>
        <v>0</v>
      </c>
      <c r="AN30" s="151">
        <f t="shared" si="19"/>
        <v>0</v>
      </c>
      <c r="AO30" s="151">
        <f t="shared" si="20"/>
        <v>0</v>
      </c>
      <c r="AQ30" s="124">
        <f t="shared" si="13"/>
        <v>0.89651705565529616</v>
      </c>
      <c r="AR30" s="124">
        <f t="shared" si="14"/>
        <v>0.80554272517321013</v>
      </c>
      <c r="AS30" s="124">
        <f t="shared" si="15"/>
        <v>0.59138888888888885</v>
      </c>
      <c r="AT30" s="124">
        <f t="shared" si="16"/>
        <v>0.89583333333333337</v>
      </c>
    </row>
    <row r="31" spans="1:46" ht="17" customHeight="1" x14ac:dyDescent="0.35">
      <c r="A31" s="134" t="s">
        <v>121</v>
      </c>
      <c r="B31" s="144" t="s">
        <v>117</v>
      </c>
      <c r="C31" s="144"/>
      <c r="D31" s="141">
        <v>6999.04</v>
      </c>
      <c r="E31" s="143">
        <v>6467.58</v>
      </c>
      <c r="F31" s="143">
        <v>2071</v>
      </c>
      <c r="G31" s="143">
        <v>1624.5</v>
      </c>
      <c r="H31" s="141">
        <v>268.45999999999998</v>
      </c>
      <c r="I31" s="143">
        <v>46.5</v>
      </c>
      <c r="J31" s="141">
        <v>157.5</v>
      </c>
      <c r="K31" s="145">
        <v>70.5</v>
      </c>
      <c r="L31" s="145">
        <v>5559.89</v>
      </c>
      <c r="M31" s="143">
        <v>5016.25</v>
      </c>
      <c r="N31" s="143">
        <v>1264.5</v>
      </c>
      <c r="O31" s="143">
        <v>1243.5</v>
      </c>
      <c r="P31" s="141">
        <v>40.11</v>
      </c>
      <c r="Q31" s="143">
        <v>84</v>
      </c>
      <c r="R31" s="141">
        <v>157.5</v>
      </c>
      <c r="S31" s="141">
        <v>0</v>
      </c>
      <c r="T31" s="141">
        <v>0</v>
      </c>
      <c r="U31" s="143">
        <v>0</v>
      </c>
      <c r="V31" s="143">
        <v>0</v>
      </c>
      <c r="W31" s="143">
        <v>0</v>
      </c>
      <c r="X31" s="143">
        <v>0</v>
      </c>
      <c r="Y31" s="148">
        <f t="shared" si="0"/>
        <v>0</v>
      </c>
      <c r="Z31" s="148">
        <f t="shared" si="1"/>
        <v>0</v>
      </c>
      <c r="AA31" s="148">
        <f t="shared" si="2"/>
        <v>0</v>
      </c>
      <c r="AB31" s="148">
        <f t="shared" si="3"/>
        <v>0</v>
      </c>
      <c r="AC31" s="148">
        <f t="shared" si="17"/>
        <v>0</v>
      </c>
      <c r="AD31" s="149">
        <f t="shared" si="18"/>
        <v>0</v>
      </c>
      <c r="AE31" s="150">
        <f t="shared" si="4"/>
        <v>0</v>
      </c>
      <c r="AF31" s="151">
        <f t="shared" si="5"/>
        <v>0.92406672915142651</v>
      </c>
      <c r="AG31" s="151">
        <f t="shared" si="6"/>
        <v>0.7844036697247706</v>
      </c>
      <c r="AH31" s="151">
        <f t="shared" si="7"/>
        <v>0.17321016166281755</v>
      </c>
      <c r="AI31" s="151">
        <f t="shared" si="8"/>
        <v>0.44761904761904764</v>
      </c>
      <c r="AJ31" s="151">
        <f t="shared" si="9"/>
        <v>0.90222108710783844</v>
      </c>
      <c r="AK31" s="151">
        <f t="shared" si="10"/>
        <v>0.98339264531435355</v>
      </c>
      <c r="AL31" s="151">
        <f t="shared" si="11"/>
        <v>0.47749999999999998</v>
      </c>
      <c r="AM31" s="151">
        <f t="shared" si="12"/>
        <v>0</v>
      </c>
      <c r="AN31" s="151">
        <f t="shared" si="19"/>
        <v>0</v>
      </c>
      <c r="AO31" s="151">
        <f t="shared" si="20"/>
        <v>0</v>
      </c>
      <c r="AQ31" s="124">
        <f t="shared" si="13"/>
        <v>0.89633023735810113</v>
      </c>
      <c r="AR31" s="124">
        <f t="shared" si="14"/>
        <v>0.76060130132376036</v>
      </c>
      <c r="AS31" s="124">
        <f t="shared" si="15"/>
        <v>0.91075892857142859</v>
      </c>
      <c r="AT31" s="124">
        <f t="shared" si="16"/>
        <v>0.87447257383966248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U5:U29">
    <cfRule type="expression" dxfId="9" priority="12">
      <formula>$J$476=1</formula>
    </cfRule>
  </conditionalFormatting>
  <conditionalFormatting sqref="V5:W30">
    <cfRule type="expression" dxfId="8" priority="15">
      <formula>$J$476=1</formula>
    </cfRule>
  </conditionalFormatting>
  <conditionalFormatting sqref="U30">
    <cfRule type="expression" dxfId="7" priority="13">
      <formula>$J$476=1</formula>
    </cfRule>
  </conditionalFormatting>
  <conditionalFormatting sqref="V31:W31">
    <cfRule type="expression" dxfId="6" priority="8">
      <formula>$J$476=1</formula>
    </cfRule>
  </conditionalFormatting>
  <conditionalFormatting sqref="U31">
    <cfRule type="expression" dxfId="5" priority="7">
      <formula>$J$476=1</formula>
    </cfRule>
  </conditionalFormatting>
  <conditionalFormatting sqref="AD4:AI4 AE5:AE28 AD5:AD31 AF5:AI31">
    <cfRule type="expression" dxfId="4" priority="5">
      <formula>$O$440=1</formula>
    </cfRule>
  </conditionalFormatting>
  <conditionalFormatting sqref="AE29">
    <cfRule type="expression" dxfId="3" priority="4">
      <formula>$O$440=1</formula>
    </cfRule>
  </conditionalFormatting>
  <conditionalFormatting sqref="AE30">
    <cfRule type="expression" dxfId="2" priority="3">
      <formula>$O$440=1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$O$440=1</formula>
    </cfRule>
  </conditionalFormatting>
  <dataValidations count="2">
    <dataValidation type="decimal" operator="greaterThanOrEqual" allowBlank="1" showInputMessage="1" showErrorMessage="1" sqref="L4:L27 AD4:AJ31 M4:M31 N18:N31 N4:N16 K29:L29 D4:J31 K30:K31 K4:K28 O4:X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2022-07-26T14:04:10Z</dcterms:modified>
</cp:coreProperties>
</file>