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1\5) Upload summaries\"/>
    </mc:Choice>
  </mc:AlternateContent>
  <bookViews>
    <workbookView xWindow="0" yWindow="0" windowWidth="23040" windowHeight="9190" tabRatio="768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AT11" i="33" l="1"/>
  <c r="AR11" i="33"/>
  <c r="AK5" i="33" l="1"/>
  <c r="AK6" i="33"/>
  <c r="AK7" i="33"/>
  <c r="AK8" i="33"/>
  <c r="AK9" i="33"/>
  <c r="AK10" i="33"/>
  <c r="AK11" i="33"/>
  <c r="AK12" i="33"/>
  <c r="AK13" i="33"/>
  <c r="AK14" i="33"/>
  <c r="AK15" i="33"/>
  <c r="AK16" i="33"/>
  <c r="AK17" i="33"/>
  <c r="AK18" i="33"/>
  <c r="AK19" i="33"/>
  <c r="AK20" i="33"/>
  <c r="AK21" i="33"/>
  <c r="AK22" i="33"/>
  <c r="AK23" i="33"/>
  <c r="AK24" i="33"/>
  <c r="AK25" i="33"/>
  <c r="AK26" i="33"/>
  <c r="AK27" i="33"/>
  <c r="AK28" i="33"/>
  <c r="AK29" i="33"/>
  <c r="AK30" i="33"/>
  <c r="AK31" i="33"/>
  <c r="AK4" i="33"/>
  <c r="AF31" i="33"/>
  <c r="AG31" i="33"/>
  <c r="AH31" i="33"/>
  <c r="AI31" i="33"/>
  <c r="AJ31" i="33"/>
  <c r="AL31" i="33"/>
  <c r="AM31" i="33"/>
  <c r="AN31" i="33"/>
  <c r="AO31" i="33"/>
  <c r="AO30" i="33"/>
  <c r="AN30" i="33"/>
  <c r="AM30" i="33"/>
  <c r="AL30" i="33"/>
  <c r="AJ30" i="33"/>
  <c r="AI30" i="33"/>
  <c r="AH30" i="33"/>
  <c r="AG30" i="33"/>
  <c r="AF30" i="33"/>
  <c r="AO29" i="33"/>
  <c r="AN29" i="33"/>
  <c r="AM29" i="33"/>
  <c r="AL29" i="33"/>
  <c r="AJ29" i="33"/>
  <c r="AI29" i="33"/>
  <c r="AH29" i="33"/>
  <c r="AG29" i="33"/>
  <c r="AF29" i="33"/>
  <c r="AO28" i="33"/>
  <c r="AN28" i="33"/>
  <c r="AM28" i="33"/>
  <c r="AL28" i="33"/>
  <c r="AJ28" i="33"/>
  <c r="AI28" i="33"/>
  <c r="AH28" i="33"/>
  <c r="AG28" i="33"/>
  <c r="AF28" i="33"/>
  <c r="AO27" i="33"/>
  <c r="AN27" i="33"/>
  <c r="AM27" i="33"/>
  <c r="AL27" i="33"/>
  <c r="AJ27" i="33"/>
  <c r="AI27" i="33"/>
  <c r="AH27" i="33"/>
  <c r="AG27" i="33"/>
  <c r="AF27" i="33"/>
  <c r="AO26" i="33"/>
  <c r="AN26" i="33"/>
  <c r="AM26" i="33"/>
  <c r="AL26" i="33"/>
  <c r="AJ26" i="33"/>
  <c r="AI26" i="33"/>
  <c r="AH26" i="33"/>
  <c r="AG26" i="33"/>
  <c r="AF26" i="33"/>
  <c r="AO25" i="33"/>
  <c r="AN25" i="33"/>
  <c r="AM25" i="33"/>
  <c r="AL25" i="33"/>
  <c r="AJ25" i="33"/>
  <c r="AI25" i="33"/>
  <c r="AH25" i="33"/>
  <c r="AG25" i="33"/>
  <c r="AF25" i="33"/>
  <c r="AO24" i="33"/>
  <c r="AN24" i="33"/>
  <c r="AM24" i="33"/>
  <c r="AL24" i="33"/>
  <c r="AJ24" i="33"/>
  <c r="AI24" i="33"/>
  <c r="AH24" i="33"/>
  <c r="AG24" i="33"/>
  <c r="AF24" i="33"/>
  <c r="AO23" i="33"/>
  <c r="AN23" i="33"/>
  <c r="AM23" i="33"/>
  <c r="AL23" i="33"/>
  <c r="AJ23" i="33"/>
  <c r="AI23" i="33"/>
  <c r="AH23" i="33"/>
  <c r="AG23" i="33"/>
  <c r="AF23" i="33"/>
  <c r="AO22" i="33"/>
  <c r="AN22" i="33"/>
  <c r="AM22" i="33"/>
  <c r="AL22" i="33"/>
  <c r="AJ22" i="33"/>
  <c r="AI22" i="33"/>
  <c r="AH22" i="33"/>
  <c r="AG22" i="33"/>
  <c r="AF22" i="33"/>
  <c r="AO21" i="33"/>
  <c r="AN21" i="33"/>
  <c r="AM21" i="33"/>
  <c r="AL21" i="33"/>
  <c r="AJ21" i="33"/>
  <c r="AI21" i="33"/>
  <c r="AH21" i="33"/>
  <c r="AG21" i="33"/>
  <c r="AF21" i="33"/>
  <c r="AO20" i="33"/>
  <c r="AN20" i="33"/>
  <c r="AM20" i="33"/>
  <c r="AL20" i="33"/>
  <c r="AJ20" i="33"/>
  <c r="AI20" i="33"/>
  <c r="AH20" i="33"/>
  <c r="AG20" i="33"/>
  <c r="AF20" i="33"/>
  <c r="AO19" i="33"/>
  <c r="AN19" i="33"/>
  <c r="AM19" i="33"/>
  <c r="AL19" i="33"/>
  <c r="AJ19" i="33"/>
  <c r="AI19" i="33"/>
  <c r="AH19" i="33"/>
  <c r="AG19" i="33"/>
  <c r="AF19" i="33"/>
  <c r="AO18" i="33"/>
  <c r="AN18" i="33"/>
  <c r="AM18" i="33"/>
  <c r="AL18" i="33"/>
  <c r="AJ18" i="33"/>
  <c r="AI18" i="33"/>
  <c r="AH18" i="33"/>
  <c r="AG18" i="33"/>
  <c r="AF18" i="33"/>
  <c r="AO17" i="33"/>
  <c r="AN17" i="33"/>
  <c r="AM17" i="33"/>
  <c r="AL17" i="33"/>
  <c r="AJ17" i="33"/>
  <c r="AI17" i="33"/>
  <c r="AH17" i="33"/>
  <c r="AG17" i="33"/>
  <c r="AF17" i="33"/>
  <c r="AO16" i="33"/>
  <c r="AN16" i="33"/>
  <c r="AM16" i="33"/>
  <c r="AL16" i="33"/>
  <c r="AJ16" i="33"/>
  <c r="AI16" i="33"/>
  <c r="AH16" i="33"/>
  <c r="AG16" i="33"/>
  <c r="AF16" i="33"/>
  <c r="AO15" i="33"/>
  <c r="AN15" i="33"/>
  <c r="AM15" i="33"/>
  <c r="AL15" i="33"/>
  <c r="AJ15" i="33"/>
  <c r="AI15" i="33"/>
  <c r="AH15" i="33"/>
  <c r="AG15" i="33"/>
  <c r="AF15" i="33"/>
  <c r="AO14" i="33"/>
  <c r="AN14" i="33"/>
  <c r="AM14" i="33"/>
  <c r="AL14" i="33"/>
  <c r="AJ14" i="33"/>
  <c r="AI14" i="33"/>
  <c r="AH14" i="33"/>
  <c r="AG14" i="33"/>
  <c r="AF14" i="33"/>
  <c r="AO13" i="33"/>
  <c r="AN13" i="33"/>
  <c r="AM13" i="33"/>
  <c r="AL13" i="33"/>
  <c r="AJ13" i="33"/>
  <c r="AI13" i="33"/>
  <c r="AH13" i="33"/>
  <c r="AG13" i="33"/>
  <c r="AF13" i="33"/>
  <c r="AO12" i="33"/>
  <c r="AN12" i="33"/>
  <c r="AM12" i="33"/>
  <c r="AL12" i="33"/>
  <c r="AJ12" i="33"/>
  <c r="AI12" i="33"/>
  <c r="AH12" i="33"/>
  <c r="AG12" i="33"/>
  <c r="AF12" i="33"/>
  <c r="AO11" i="33"/>
  <c r="AN11" i="33"/>
  <c r="AM11" i="33"/>
  <c r="AL11" i="33"/>
  <c r="AJ11" i="33"/>
  <c r="AI11" i="33"/>
  <c r="AH11" i="33"/>
  <c r="AG11" i="33"/>
  <c r="AF11" i="33"/>
  <c r="AO10" i="33"/>
  <c r="AN10" i="33"/>
  <c r="AM10" i="33"/>
  <c r="AL10" i="33"/>
  <c r="AJ10" i="33"/>
  <c r="AI10" i="33"/>
  <c r="AH10" i="33"/>
  <c r="AG10" i="33"/>
  <c r="AF10" i="33"/>
  <c r="AO9" i="33"/>
  <c r="AN9" i="33"/>
  <c r="AM9" i="33"/>
  <c r="AL9" i="33"/>
  <c r="AJ9" i="33"/>
  <c r="AI9" i="33"/>
  <c r="AH9" i="33"/>
  <c r="AG9" i="33"/>
  <c r="AF9" i="33"/>
  <c r="AO8" i="33"/>
  <c r="AN8" i="33"/>
  <c r="AM8" i="33"/>
  <c r="AL8" i="33"/>
  <c r="AJ8" i="33"/>
  <c r="AI8" i="33"/>
  <c r="AH8" i="33"/>
  <c r="AG8" i="33"/>
  <c r="AF8" i="33"/>
  <c r="AO7" i="33"/>
  <c r="AN7" i="33"/>
  <c r="AM7" i="33"/>
  <c r="AL7" i="33"/>
  <c r="AJ7" i="33"/>
  <c r="AI7" i="33"/>
  <c r="AH7" i="33"/>
  <c r="AG7" i="33"/>
  <c r="AF7" i="33"/>
  <c r="AO6" i="33"/>
  <c r="AN6" i="33"/>
  <c r="AM6" i="33"/>
  <c r="AL6" i="33"/>
  <c r="AJ6" i="33"/>
  <c r="AI6" i="33"/>
  <c r="AH6" i="33"/>
  <c r="AG6" i="33"/>
  <c r="AF6" i="33"/>
  <c r="AO5" i="33"/>
  <c r="AN5" i="33"/>
  <c r="AM5" i="33"/>
  <c r="AL5" i="33"/>
  <c r="AJ5" i="33"/>
  <c r="AI5" i="33"/>
  <c r="AH5" i="33"/>
  <c r="AG5" i="33"/>
  <c r="AF5" i="33"/>
  <c r="AO4" i="33"/>
  <c r="AN4" i="33"/>
  <c r="AM4" i="33"/>
  <c r="AL4" i="33"/>
  <c r="AJ4" i="33"/>
  <c r="AI4" i="33"/>
  <c r="AH4" i="33"/>
  <c r="AG4" i="33"/>
  <c r="AF4" i="33"/>
  <c r="AT31" i="33" l="1"/>
  <c r="AS31" i="33"/>
  <c r="AR31" i="33"/>
  <c r="AQ31" i="33"/>
  <c r="AD31" i="33"/>
  <c r="AC31" i="33"/>
  <c r="AB31" i="33"/>
  <c r="AA31" i="33"/>
  <c r="Z31" i="33"/>
  <c r="Y31" i="33"/>
  <c r="AE31" i="33" l="1"/>
  <c r="Y15" i="33" l="1"/>
  <c r="Y4" i="33" l="1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S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S27" i="33"/>
  <c r="AT27" i="33"/>
  <c r="AQ28" i="33"/>
  <c r="AR28" i="33"/>
  <c r="AS28" i="33"/>
  <c r="AT28" i="33"/>
  <c r="AT4" i="33"/>
  <c r="AS4" i="33"/>
  <c r="AD28" i="33"/>
  <c r="AC28" i="33"/>
  <c r="AB28" i="33"/>
  <c r="AA28" i="33"/>
  <c r="Z28" i="33"/>
  <c r="Y28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28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  <c r="AR27" i="33" l="1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<sst xmlns="http://schemas.openxmlformats.org/spreadsheetml/2006/main" count="793" uniqueCount="122">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</sst>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4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30" fillId="5" borderId="2" xfId="0" applyFont="1" applyFill="1" applyBorder="1" applyAlignment="1" applyProtection="1">
      <alignment horizontal="left" vertical="top"/>
      <protection locked="0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7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3" xfId="0" applyNumberFormat="1" applyFont="1" applyFill="1" applyBorder="1" applyAlignment="1" applyProtection="1">
      <alignment horizontal="center" vertical="center"/>
      <protection locked="0"/>
    </xf>
    <xf numFmtId="2" fontId="35" fillId="5" borderId="3" xfId="425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6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3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81"/>
      <c r="B3" s="182"/>
      <c r="C3" s="182"/>
      <c r="D3" s="183"/>
      <c r="E3" s="181" t="s">
        <v>31</v>
      </c>
      <c r="F3" s="182"/>
      <c r="G3" s="182"/>
      <c r="H3" s="183"/>
      <c r="I3" s="186" t="s">
        <v>32</v>
      </c>
      <c r="J3" s="187"/>
      <c r="K3" s="187"/>
      <c r="L3" s="188"/>
      <c r="M3" s="181" t="s">
        <v>33</v>
      </c>
      <c r="N3" s="182"/>
      <c r="O3" s="182"/>
      <c r="P3" s="183"/>
      <c r="Q3" s="173">
        <v>42095</v>
      </c>
      <c r="R3" s="174"/>
      <c r="S3" s="174"/>
      <c r="T3" s="175"/>
      <c r="U3" s="173">
        <v>42125</v>
      </c>
      <c r="V3" s="174"/>
      <c r="W3" s="174"/>
      <c r="X3" s="175"/>
      <c r="Y3" s="173">
        <v>42156</v>
      </c>
      <c r="Z3" s="174"/>
      <c r="AA3" s="174"/>
      <c r="AB3" s="175"/>
      <c r="AC3" s="173">
        <v>42186</v>
      </c>
      <c r="AD3" s="174"/>
      <c r="AE3" s="174"/>
      <c r="AF3" s="175"/>
      <c r="AG3" s="173">
        <v>42217</v>
      </c>
      <c r="AH3" s="174"/>
      <c r="AI3" s="174"/>
      <c r="AJ3" s="175"/>
      <c r="AK3" s="173">
        <v>42248</v>
      </c>
      <c r="AL3" s="174"/>
      <c r="AM3" s="174"/>
      <c r="AN3" s="175"/>
      <c r="AO3" s="173">
        <v>42278</v>
      </c>
      <c r="AP3" s="174"/>
      <c r="AQ3" s="174"/>
      <c r="AR3" s="175"/>
      <c r="AS3" s="173">
        <v>42309</v>
      </c>
      <c r="AT3" s="174"/>
      <c r="AU3" s="174"/>
      <c r="AV3" s="175"/>
      <c r="AW3" s="32"/>
      <c r="AX3" s="169">
        <v>42675</v>
      </c>
      <c r="AY3" s="170"/>
      <c r="AZ3" s="170"/>
      <c r="BA3" s="170"/>
      <c r="BB3" s="170"/>
      <c r="BC3" s="170"/>
      <c r="BD3" s="170"/>
      <c r="BE3" s="180"/>
      <c r="BF3" s="169">
        <v>42705</v>
      </c>
      <c r="BG3" s="170"/>
      <c r="BH3" s="170"/>
      <c r="BI3" s="170"/>
      <c r="BJ3" s="170"/>
      <c r="BK3" s="170"/>
      <c r="BL3" s="170"/>
      <c r="BM3" s="171"/>
      <c r="BN3" s="162">
        <v>42736</v>
      </c>
      <c r="BO3" s="163"/>
      <c r="BP3" s="163"/>
      <c r="BQ3" s="163"/>
      <c r="BR3" s="163"/>
      <c r="BS3" s="163"/>
      <c r="BT3" s="163"/>
      <c r="BU3" s="189"/>
      <c r="BV3" s="190">
        <v>42767</v>
      </c>
      <c r="BW3" s="191"/>
      <c r="BX3" s="191"/>
      <c r="BY3" s="191"/>
      <c r="BZ3" s="191"/>
      <c r="CA3" s="191"/>
      <c r="CB3" s="191"/>
      <c r="CC3" s="192"/>
      <c r="CD3" s="173">
        <v>42795</v>
      </c>
      <c r="CE3" s="174"/>
      <c r="CF3" s="174"/>
      <c r="CG3" s="174"/>
      <c r="CH3" s="174"/>
      <c r="CI3" s="174"/>
      <c r="CJ3" s="174"/>
      <c r="CK3" s="175"/>
      <c r="CL3" s="173">
        <v>42826</v>
      </c>
      <c r="CM3" s="174"/>
      <c r="CN3" s="174"/>
      <c r="CO3" s="174"/>
      <c r="CP3" s="174"/>
      <c r="CQ3" s="174"/>
      <c r="CR3" s="174"/>
      <c r="CS3" s="175"/>
      <c r="CT3" s="173">
        <v>42856</v>
      </c>
      <c r="CU3" s="174"/>
      <c r="CV3" s="174"/>
      <c r="CW3" s="174"/>
      <c r="CX3" s="174"/>
      <c r="CY3" s="174"/>
      <c r="CZ3" s="174"/>
      <c r="DA3" s="175"/>
      <c r="DB3" s="176">
        <v>42887</v>
      </c>
      <c r="DC3" s="177"/>
      <c r="DD3" s="177"/>
      <c r="DE3" s="177"/>
      <c r="DF3" s="177"/>
      <c r="DG3" s="44"/>
      <c r="DH3" s="44"/>
      <c r="DI3" s="44"/>
      <c r="DJ3" s="194" t="s">
        <v>47</v>
      </c>
      <c r="DK3" s="195"/>
      <c r="DL3" s="195"/>
      <c r="DM3" s="195"/>
      <c r="DN3" s="195"/>
      <c r="DO3" s="195"/>
      <c r="DP3" s="195"/>
      <c r="DQ3" s="196"/>
      <c r="DR3" s="157" t="s">
        <v>48</v>
      </c>
      <c r="DS3" s="158"/>
      <c r="DT3" s="158"/>
      <c r="DU3" s="158"/>
      <c r="DV3" s="158"/>
      <c r="DW3" s="158"/>
      <c r="DX3" s="158"/>
      <c r="DY3" s="159"/>
      <c r="DZ3" s="162">
        <v>42979</v>
      </c>
      <c r="EA3" s="167"/>
      <c r="EB3" s="167"/>
      <c r="EC3" s="167"/>
      <c r="ED3" s="167"/>
      <c r="EE3" s="167"/>
      <c r="EF3" s="167"/>
      <c r="EG3" s="167"/>
      <c r="EH3" s="169">
        <v>43009</v>
      </c>
      <c r="EI3" s="170"/>
      <c r="EJ3" s="170"/>
      <c r="EK3" s="170"/>
      <c r="EL3" s="170"/>
      <c r="EM3" s="170"/>
      <c r="EN3" s="170"/>
      <c r="EO3" s="171"/>
      <c r="EP3" s="162">
        <v>43040</v>
      </c>
      <c r="EQ3" s="163"/>
      <c r="ER3" s="163"/>
      <c r="ES3" s="163"/>
      <c r="ET3" s="163"/>
      <c r="EU3" s="163"/>
      <c r="EV3" s="163"/>
      <c r="EW3" s="163"/>
      <c r="EX3" s="199">
        <v>43070</v>
      </c>
      <c r="EY3" s="200"/>
      <c r="EZ3" s="200"/>
      <c r="FA3" s="200"/>
      <c r="FB3" s="200"/>
      <c r="FC3" s="200"/>
      <c r="FD3" s="200"/>
      <c r="FE3" s="200"/>
    </row>
    <row r="4" spans="1:161" ht="36" customHeight="1" x14ac:dyDescent="0.35">
      <c r="A4" s="184" t="s">
        <v>0</v>
      </c>
      <c r="B4" s="172" t="s">
        <v>1</v>
      </c>
      <c r="C4" s="172" t="s">
        <v>2</v>
      </c>
      <c r="D4" s="172" t="s">
        <v>1</v>
      </c>
      <c r="E4" s="172" t="s">
        <v>1</v>
      </c>
      <c r="F4" s="172" t="s">
        <v>2</v>
      </c>
      <c r="G4" s="172" t="s">
        <v>1</v>
      </c>
      <c r="H4" s="172" t="s">
        <v>2</v>
      </c>
      <c r="I4" s="172" t="s">
        <v>1</v>
      </c>
      <c r="J4" s="172" t="s">
        <v>2</v>
      </c>
      <c r="K4" s="172" t="s">
        <v>1</v>
      </c>
      <c r="L4" s="172" t="s">
        <v>2</v>
      </c>
      <c r="M4" s="172" t="s">
        <v>1</v>
      </c>
      <c r="N4" s="172" t="s">
        <v>2</v>
      </c>
      <c r="O4" s="172" t="s">
        <v>1</v>
      </c>
      <c r="P4" s="172" t="s">
        <v>2</v>
      </c>
      <c r="Q4" s="172" t="s">
        <v>1</v>
      </c>
      <c r="R4" s="172" t="s">
        <v>2</v>
      </c>
      <c r="S4" s="172" t="s">
        <v>1</v>
      </c>
      <c r="T4" s="172" t="s">
        <v>2</v>
      </c>
      <c r="U4" s="172" t="s">
        <v>1</v>
      </c>
      <c r="V4" s="172" t="s">
        <v>2</v>
      </c>
      <c r="W4" s="172" t="s">
        <v>1</v>
      </c>
      <c r="X4" s="172" t="s">
        <v>2</v>
      </c>
      <c r="Y4" s="172" t="s">
        <v>1</v>
      </c>
      <c r="Z4" s="172" t="s">
        <v>2</v>
      </c>
      <c r="AA4" s="172" t="s">
        <v>1</v>
      </c>
      <c r="AB4" s="172" t="s">
        <v>2</v>
      </c>
      <c r="AC4" s="172" t="s">
        <v>1</v>
      </c>
      <c r="AD4" s="172" t="s">
        <v>2</v>
      </c>
      <c r="AE4" s="172" t="s">
        <v>1</v>
      </c>
      <c r="AF4" s="172" t="s">
        <v>2</v>
      </c>
      <c r="AG4" s="172" t="s">
        <v>1</v>
      </c>
      <c r="AH4" s="172" t="s">
        <v>2</v>
      </c>
      <c r="AI4" s="172" t="s">
        <v>1</v>
      </c>
      <c r="AJ4" s="172" t="s">
        <v>2</v>
      </c>
      <c r="AK4" s="172" t="s">
        <v>1</v>
      </c>
      <c r="AL4" s="172" t="s">
        <v>2</v>
      </c>
      <c r="AM4" s="172" t="s">
        <v>1</v>
      </c>
      <c r="AN4" s="172" t="s">
        <v>2</v>
      </c>
      <c r="AO4" s="172" t="s">
        <v>1</v>
      </c>
      <c r="AP4" s="172" t="s">
        <v>2</v>
      </c>
      <c r="AQ4" s="172" t="s">
        <v>1</v>
      </c>
      <c r="AR4" s="172" t="s">
        <v>2</v>
      </c>
      <c r="AS4" s="172" t="s">
        <v>1</v>
      </c>
      <c r="AT4" s="172" t="s">
        <v>2</v>
      </c>
      <c r="AU4" s="172" t="s">
        <v>1</v>
      </c>
      <c r="AV4" s="172" t="s">
        <v>2</v>
      </c>
      <c r="AW4" s="172" t="s">
        <v>40</v>
      </c>
      <c r="AX4" s="172" t="s">
        <v>1</v>
      </c>
      <c r="AY4" s="172" t="s">
        <v>2</v>
      </c>
      <c r="AZ4" s="172" t="s">
        <v>1</v>
      </c>
      <c r="BA4" s="172" t="s">
        <v>2</v>
      </c>
      <c r="BB4" s="172" t="s">
        <v>37</v>
      </c>
      <c r="BC4" s="172" t="s">
        <v>38</v>
      </c>
      <c r="BD4" s="172" t="s">
        <v>39</v>
      </c>
      <c r="BE4" s="172" t="s">
        <v>40</v>
      </c>
      <c r="BF4" s="172" t="s">
        <v>1</v>
      </c>
      <c r="BG4" s="172" t="s">
        <v>2</v>
      </c>
      <c r="BH4" s="172" t="s">
        <v>1</v>
      </c>
      <c r="BI4" s="172" t="s">
        <v>2</v>
      </c>
      <c r="BJ4" s="172" t="s">
        <v>37</v>
      </c>
      <c r="BK4" s="172" t="s">
        <v>38</v>
      </c>
      <c r="BL4" s="172" t="s">
        <v>39</v>
      </c>
      <c r="BM4" s="172" t="s">
        <v>40</v>
      </c>
      <c r="BN4" s="164" t="s">
        <v>1</v>
      </c>
      <c r="BO4" s="164" t="s">
        <v>2</v>
      </c>
      <c r="BP4" s="164" t="s">
        <v>1</v>
      </c>
      <c r="BQ4" s="164" t="s">
        <v>2</v>
      </c>
      <c r="BR4" s="164" t="s">
        <v>37</v>
      </c>
      <c r="BS4" s="164" t="s">
        <v>38</v>
      </c>
      <c r="BT4" s="164" t="s">
        <v>39</v>
      </c>
      <c r="BU4" s="164" t="s">
        <v>40</v>
      </c>
      <c r="BV4" s="172" t="s">
        <v>1</v>
      </c>
      <c r="BW4" s="172" t="s">
        <v>2</v>
      </c>
      <c r="BX4" s="172" t="s">
        <v>1</v>
      </c>
      <c r="BY4" s="172" t="s">
        <v>2</v>
      </c>
      <c r="BZ4" s="172" t="s">
        <v>37</v>
      </c>
      <c r="CA4" s="172" t="s">
        <v>38</v>
      </c>
      <c r="CB4" s="172" t="s">
        <v>39</v>
      </c>
      <c r="CC4" s="172" t="s">
        <v>40</v>
      </c>
      <c r="CD4" s="172" t="s">
        <v>1</v>
      </c>
      <c r="CE4" s="172" t="s">
        <v>2</v>
      </c>
      <c r="CF4" s="172" t="s">
        <v>1</v>
      </c>
      <c r="CG4" s="172" t="s">
        <v>2</v>
      </c>
      <c r="CH4" s="172" t="s">
        <v>37</v>
      </c>
      <c r="CI4" s="172" t="s">
        <v>38</v>
      </c>
      <c r="CJ4" s="172" t="s">
        <v>39</v>
      </c>
      <c r="CK4" s="172" t="s">
        <v>40</v>
      </c>
      <c r="CL4" s="172" t="s">
        <v>1</v>
      </c>
      <c r="CM4" s="172" t="s">
        <v>2</v>
      </c>
      <c r="CN4" s="172" t="s">
        <v>1</v>
      </c>
      <c r="CO4" s="172" t="s">
        <v>2</v>
      </c>
      <c r="CP4" s="172" t="s">
        <v>37</v>
      </c>
      <c r="CQ4" s="172" t="s">
        <v>38</v>
      </c>
      <c r="CR4" s="172" t="s">
        <v>39</v>
      </c>
      <c r="CS4" s="172" t="s">
        <v>40</v>
      </c>
      <c r="CT4" s="197" t="s">
        <v>1</v>
      </c>
      <c r="CU4" s="197" t="s">
        <v>2</v>
      </c>
      <c r="CV4" s="197" t="s">
        <v>1</v>
      </c>
      <c r="CW4" s="197" t="s">
        <v>2</v>
      </c>
      <c r="CX4" s="197" t="s">
        <v>37</v>
      </c>
      <c r="CY4" s="197" t="s">
        <v>38</v>
      </c>
      <c r="CZ4" s="197" t="s">
        <v>39</v>
      </c>
      <c r="DA4" s="197" t="s">
        <v>40</v>
      </c>
      <c r="DB4" s="172" t="s">
        <v>1</v>
      </c>
      <c r="DC4" s="172" t="s">
        <v>2</v>
      </c>
      <c r="DD4" s="172" t="s">
        <v>1</v>
      </c>
      <c r="DE4" s="172" t="s">
        <v>2</v>
      </c>
      <c r="DF4" s="172" t="s">
        <v>37</v>
      </c>
      <c r="DG4" s="172" t="s">
        <v>38</v>
      </c>
      <c r="DH4" s="172" t="s">
        <v>39</v>
      </c>
      <c r="DI4" s="172" t="s">
        <v>40</v>
      </c>
      <c r="DJ4" s="165" t="s">
        <v>1</v>
      </c>
      <c r="DK4" s="165" t="s">
        <v>2</v>
      </c>
      <c r="DL4" s="165" t="s">
        <v>1</v>
      </c>
      <c r="DM4" s="165" t="s">
        <v>2</v>
      </c>
      <c r="DN4" s="165" t="s">
        <v>37</v>
      </c>
      <c r="DO4" s="179" t="s">
        <v>38</v>
      </c>
      <c r="DP4" s="179" t="s">
        <v>39</v>
      </c>
      <c r="DQ4" s="179" t="s">
        <v>40</v>
      </c>
      <c r="DR4" s="160" t="s">
        <v>1</v>
      </c>
      <c r="DS4" s="160" t="s">
        <v>2</v>
      </c>
      <c r="DT4" s="160" t="s">
        <v>1</v>
      </c>
      <c r="DU4" s="160" t="s">
        <v>2</v>
      </c>
      <c r="DV4" s="160" t="s">
        <v>37</v>
      </c>
      <c r="DW4" s="193" t="s">
        <v>38</v>
      </c>
      <c r="DX4" s="193" t="s">
        <v>39</v>
      </c>
      <c r="DY4" s="193" t="s">
        <v>40</v>
      </c>
      <c r="DZ4" s="156" t="s">
        <v>1</v>
      </c>
      <c r="EA4" s="156" t="s">
        <v>2</v>
      </c>
      <c r="EB4" s="156" t="s">
        <v>1</v>
      </c>
      <c r="EC4" s="156" t="s">
        <v>2</v>
      </c>
      <c r="ED4" s="156" t="s">
        <v>37</v>
      </c>
      <c r="EE4" s="166" t="s">
        <v>38</v>
      </c>
      <c r="EF4" s="166" t="s">
        <v>39</v>
      </c>
      <c r="EG4" s="166" t="s">
        <v>40</v>
      </c>
      <c r="EH4" s="155" t="s">
        <v>1</v>
      </c>
      <c r="EI4" s="155" t="s">
        <v>2</v>
      </c>
      <c r="EJ4" s="155" t="s">
        <v>1</v>
      </c>
      <c r="EK4" s="155" t="s">
        <v>2</v>
      </c>
      <c r="EL4" s="155" t="s">
        <v>37</v>
      </c>
      <c r="EM4" s="155" t="s">
        <v>38</v>
      </c>
      <c r="EN4" s="155" t="s">
        <v>39</v>
      </c>
      <c r="EO4" s="155" t="s">
        <v>40</v>
      </c>
      <c r="EP4" s="164" t="s">
        <v>1</v>
      </c>
      <c r="EQ4" s="164" t="s">
        <v>2</v>
      </c>
      <c r="ER4" s="164" t="s">
        <v>1</v>
      </c>
      <c r="ES4" s="164" t="s">
        <v>2</v>
      </c>
      <c r="ET4" s="164" t="s">
        <v>37</v>
      </c>
      <c r="EU4" s="164" t="s">
        <v>38</v>
      </c>
      <c r="EV4" s="80" t="s">
        <v>39</v>
      </c>
      <c r="EW4" s="80" t="s">
        <v>40</v>
      </c>
      <c r="EX4" s="178" t="s">
        <v>1</v>
      </c>
      <c r="EY4" s="178" t="s">
        <v>2</v>
      </c>
      <c r="EZ4" s="178" t="s">
        <v>1</v>
      </c>
      <c r="FA4" s="178" t="s">
        <v>2</v>
      </c>
      <c r="FB4" s="178" t="s">
        <v>37</v>
      </c>
      <c r="FC4" s="172" t="s">
        <v>38</v>
      </c>
      <c r="FD4" s="172" t="s">
        <v>39</v>
      </c>
      <c r="FE4" s="172" t="s">
        <v>40</v>
      </c>
    </row>
    <row r="5" spans="1:161" ht="15" customHeight="1" x14ac:dyDescent="0.35">
      <c r="A5" s="18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98"/>
      <c r="CU5" s="198"/>
      <c r="CV5" s="198"/>
      <c r="CW5" s="198"/>
      <c r="CX5" s="198"/>
      <c r="CY5" s="198"/>
      <c r="CZ5" s="198"/>
      <c r="DA5" s="198"/>
      <c r="DB5" s="165"/>
      <c r="DC5" s="165"/>
      <c r="DD5" s="165"/>
      <c r="DE5" s="165"/>
      <c r="DF5" s="165"/>
      <c r="DG5" s="165"/>
      <c r="DH5" s="165"/>
      <c r="DI5" s="165"/>
      <c r="DJ5" s="178"/>
      <c r="DK5" s="178"/>
      <c r="DL5" s="178"/>
      <c r="DM5" s="178"/>
      <c r="DN5" s="178"/>
      <c r="DO5" s="165"/>
      <c r="DP5" s="165"/>
      <c r="DQ5" s="165"/>
      <c r="DR5" s="161"/>
      <c r="DS5" s="161"/>
      <c r="DT5" s="161"/>
      <c r="DU5" s="161"/>
      <c r="DV5" s="161"/>
      <c r="DW5" s="160"/>
      <c r="DX5" s="160"/>
      <c r="DY5" s="160"/>
      <c r="DZ5" s="168"/>
      <c r="EA5" s="168"/>
      <c r="EB5" s="168"/>
      <c r="EC5" s="168"/>
      <c r="ED5" s="168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65"/>
      <c r="EQ5" s="165"/>
      <c r="ER5" s="165"/>
      <c r="ES5" s="165"/>
      <c r="ET5" s="165"/>
      <c r="EU5" s="165"/>
      <c r="EV5" s="79"/>
      <c r="EW5" s="79"/>
      <c r="EX5" s="178"/>
      <c r="EY5" s="178"/>
      <c r="EZ5" s="178"/>
      <c r="FA5" s="178"/>
      <c r="FB5" s="178"/>
      <c r="FC5" s="165"/>
      <c r="FD5" s="165"/>
      <c r="FE5" s="165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42" priority="29" stopIfTrue="1">
      <formula>$A$1="N"</formula>
    </cfRule>
  </conditionalFormatting>
  <conditionalFormatting sqref="BB4:BB5">
    <cfRule type="expression" dxfId="41" priority="28" stopIfTrue="1">
      <formula>$A$1="N"</formula>
    </cfRule>
  </conditionalFormatting>
  <conditionalFormatting sqref="BB34">
    <cfRule type="expression" dxfId="40" priority="27" stopIfTrue="1">
      <formula>$A$1="N"</formula>
    </cfRule>
  </conditionalFormatting>
  <conditionalFormatting sqref="BJ6:BJ33 BJ35:BJ37">
    <cfRule type="expression" dxfId="39" priority="26" stopIfTrue="1">
      <formula>$A$1="N"</formula>
    </cfRule>
  </conditionalFormatting>
  <conditionalFormatting sqref="BJ4:BJ5">
    <cfRule type="expression" dxfId="38" priority="25" stopIfTrue="1">
      <formula>$A$1="N"</formula>
    </cfRule>
  </conditionalFormatting>
  <conditionalFormatting sqref="BJ34">
    <cfRule type="expression" dxfId="37" priority="24" stopIfTrue="1">
      <formula>$A$1="N"</formula>
    </cfRule>
  </conditionalFormatting>
  <conditionalFormatting sqref="BR6:BR33 BR35:BR37">
    <cfRule type="expression" dxfId="36" priority="23" stopIfTrue="1">
      <formula>$A$1="N"</formula>
    </cfRule>
  </conditionalFormatting>
  <conditionalFormatting sqref="BR4:BR5">
    <cfRule type="expression" dxfId="35" priority="22" stopIfTrue="1">
      <formula>$A$1="N"</formula>
    </cfRule>
  </conditionalFormatting>
  <conditionalFormatting sqref="BR34">
    <cfRule type="expression" dxfId="34" priority="21" stopIfTrue="1">
      <formula>$A$1="N"</formula>
    </cfRule>
  </conditionalFormatting>
  <conditionalFormatting sqref="BZ6:BZ33 BZ35:BZ36">
    <cfRule type="expression" dxfId="33" priority="20" stopIfTrue="1">
      <formula>$A$1="N"</formula>
    </cfRule>
  </conditionalFormatting>
  <conditionalFormatting sqref="BZ4:BZ5">
    <cfRule type="expression" dxfId="32" priority="19" stopIfTrue="1">
      <formula>$A$1="N"</formula>
    </cfRule>
  </conditionalFormatting>
  <conditionalFormatting sqref="BZ34">
    <cfRule type="expression" dxfId="31" priority="18" stopIfTrue="1">
      <formula>$A$1="N"</formula>
    </cfRule>
  </conditionalFormatting>
  <conditionalFormatting sqref="BZ37">
    <cfRule type="expression" dxfId="30" priority="17" stopIfTrue="1">
      <formula>$A$1="N"</formula>
    </cfRule>
  </conditionalFormatting>
  <conditionalFormatting sqref="CH6:CH37">
    <cfRule type="expression" dxfId="29" priority="16" stopIfTrue="1">
      <formula>$A$1="N"</formula>
    </cfRule>
  </conditionalFormatting>
  <conditionalFormatting sqref="CH4:CH5">
    <cfRule type="expression" dxfId="28" priority="15" stopIfTrue="1">
      <formula>$A$1="N"</formula>
    </cfRule>
  </conditionalFormatting>
  <conditionalFormatting sqref="CP6:CP37">
    <cfRule type="expression" dxfId="27" priority="14" stopIfTrue="1">
      <formula>$A$1="N"</formula>
    </cfRule>
  </conditionalFormatting>
  <conditionalFormatting sqref="CP4:CP5">
    <cfRule type="expression" dxfId="26" priority="13" stopIfTrue="1">
      <formula>$A$1="N"</formula>
    </cfRule>
  </conditionalFormatting>
  <conditionalFormatting sqref="DF6:DF30 DF32:DF38">
    <cfRule type="expression" dxfId="25" priority="12" stopIfTrue="1">
      <formula>$A$1="N"</formula>
    </cfRule>
  </conditionalFormatting>
  <conditionalFormatting sqref="DF4:DF5">
    <cfRule type="expression" dxfId="24" priority="11" stopIfTrue="1">
      <formula>$A$1="N"</formula>
    </cfRule>
  </conditionalFormatting>
  <conditionalFormatting sqref="DF31">
    <cfRule type="expression" dxfId="23" priority="10" stopIfTrue="1">
      <formula>$A$1="N"</formula>
    </cfRule>
  </conditionalFormatting>
  <conditionalFormatting sqref="DN6:DN22 DN24:DN33 DN38 DN35:DN36">
    <cfRule type="expression" dxfId="22" priority="9" stopIfTrue="1">
      <formula>$A$1="N"</formula>
    </cfRule>
  </conditionalFormatting>
  <conditionalFormatting sqref="DN4:DN5">
    <cfRule type="expression" dxfId="21" priority="8" stopIfTrue="1">
      <formula>$A$1="N"</formula>
    </cfRule>
  </conditionalFormatting>
  <conditionalFormatting sqref="DN23">
    <cfRule type="expression" dxfId="20" priority="7" stopIfTrue="1">
      <formula>$A$1="N"</formula>
    </cfRule>
  </conditionalFormatting>
  <conditionalFormatting sqref="DN37">
    <cfRule type="expression" dxfId="19" priority="6" stopIfTrue="1">
      <formula>$A$1="N"</formula>
    </cfRule>
  </conditionalFormatting>
  <conditionalFormatting sqref="DN34">
    <cfRule type="expression" dxfId="18" priority="5" stopIfTrue="1">
      <formula>$A$1="N"</formula>
    </cfRule>
  </conditionalFormatting>
  <conditionalFormatting sqref="ET6:ET37">
    <cfRule type="expression" dxfId="17" priority="4" stopIfTrue="1">
      <formula>$A$1="N"</formula>
    </cfRule>
  </conditionalFormatting>
  <conditionalFormatting sqref="ET4">
    <cfRule type="expression" dxfId="16" priority="3" stopIfTrue="1">
      <formula>$A$1="N"</formula>
    </cfRule>
  </conditionalFormatting>
  <conditionalFormatting sqref="FB6:FB38">
    <cfRule type="expression" dxfId="15" priority="2" stopIfTrue="1">
      <formula>$A$1="N"</formula>
    </cfRule>
  </conditionalFormatting>
  <conditionalFormatting sqref="FB4:FB5">
    <cfRule type="expression" dxfId="14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6" t="s">
        <v>49</v>
      </c>
      <c r="C1" s="206"/>
      <c r="D1" s="206"/>
      <c r="E1" s="206"/>
      <c r="F1" s="206" t="s">
        <v>50</v>
      </c>
      <c r="G1" s="206"/>
      <c r="H1" s="206"/>
      <c r="I1" s="206"/>
      <c r="J1" s="201" t="s">
        <v>49</v>
      </c>
      <c r="K1" s="202"/>
      <c r="L1" s="201" t="s">
        <v>50</v>
      </c>
      <c r="M1" s="202"/>
    </row>
    <row r="2" spans="1:13" ht="18.75" customHeight="1" x14ac:dyDescent="0.35">
      <c r="A2" s="203" t="s">
        <v>0</v>
      </c>
      <c r="B2" s="205" t="s">
        <v>52</v>
      </c>
      <c r="C2" s="205"/>
      <c r="D2" s="205" t="s">
        <v>39</v>
      </c>
      <c r="E2" s="205"/>
      <c r="F2" s="205" t="s">
        <v>52</v>
      </c>
      <c r="G2" s="205"/>
      <c r="H2" s="205" t="s">
        <v>39</v>
      </c>
      <c r="I2" s="205"/>
      <c r="J2" s="205" t="s">
        <v>55</v>
      </c>
      <c r="K2" s="205" t="s">
        <v>2</v>
      </c>
      <c r="L2" s="205" t="s">
        <v>55</v>
      </c>
      <c r="M2" s="205" t="s">
        <v>2</v>
      </c>
    </row>
    <row r="3" spans="1:13" ht="111" x14ac:dyDescent="0.35">
      <c r="A3" s="204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5"/>
      <c r="K3" s="205"/>
      <c r="L3" s="205"/>
      <c r="M3" s="205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3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12" t="s">
        <v>49</v>
      </c>
      <c r="C1" s="212"/>
      <c r="D1" s="212"/>
      <c r="E1" s="212"/>
      <c r="F1" s="212" t="s">
        <v>50</v>
      </c>
      <c r="G1" s="212"/>
      <c r="H1" s="212"/>
      <c r="I1" s="212"/>
      <c r="J1" s="215" t="s">
        <v>94</v>
      </c>
      <c r="K1" s="216"/>
      <c r="L1" s="216"/>
      <c r="M1" s="217"/>
      <c r="N1" s="215" t="s">
        <v>51</v>
      </c>
      <c r="O1" s="216"/>
      <c r="P1" s="216"/>
      <c r="Q1" s="216"/>
      <c r="R1" s="216"/>
      <c r="S1" s="217"/>
      <c r="T1" s="210" t="s">
        <v>49</v>
      </c>
      <c r="U1" s="220"/>
      <c r="V1" s="210" t="s">
        <v>50</v>
      </c>
      <c r="W1" s="220"/>
      <c r="X1" s="213" t="s">
        <v>94</v>
      </c>
      <c r="Y1" s="214"/>
    </row>
    <row r="2" spans="1:25" ht="18.75" customHeight="1" x14ac:dyDescent="0.35">
      <c r="A2" s="207" t="s">
        <v>0</v>
      </c>
      <c r="B2" s="209" t="s">
        <v>52</v>
      </c>
      <c r="C2" s="209"/>
      <c r="D2" s="209" t="s">
        <v>39</v>
      </c>
      <c r="E2" s="209"/>
      <c r="F2" s="209" t="s">
        <v>52</v>
      </c>
      <c r="G2" s="209"/>
      <c r="H2" s="209" t="s">
        <v>39</v>
      </c>
      <c r="I2" s="209"/>
      <c r="J2" s="210" t="s">
        <v>95</v>
      </c>
      <c r="K2" s="211"/>
      <c r="L2" s="210" t="s">
        <v>53</v>
      </c>
      <c r="M2" s="211"/>
      <c r="N2" s="218" t="s">
        <v>37</v>
      </c>
      <c r="O2" s="218" t="s">
        <v>38</v>
      </c>
      <c r="P2" s="218" t="s">
        <v>39</v>
      </c>
      <c r="Q2" s="218" t="s">
        <v>54</v>
      </c>
      <c r="R2" s="218" t="s">
        <v>53</v>
      </c>
      <c r="S2" s="218" t="s">
        <v>40</v>
      </c>
      <c r="T2" s="209" t="s">
        <v>55</v>
      </c>
      <c r="U2" s="209" t="s">
        <v>2</v>
      </c>
      <c r="V2" s="209" t="s">
        <v>55</v>
      </c>
      <c r="W2" s="209" t="s">
        <v>2</v>
      </c>
      <c r="X2" s="218" t="s">
        <v>96</v>
      </c>
      <c r="Y2" s="218" t="s">
        <v>97</v>
      </c>
    </row>
    <row r="3" spans="1:25" ht="111" x14ac:dyDescent="0.35">
      <c r="A3" s="208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9"/>
      <c r="O3" s="219"/>
      <c r="P3" s="219"/>
      <c r="Q3" s="219"/>
      <c r="R3" s="219"/>
      <c r="S3" s="219"/>
      <c r="T3" s="209"/>
      <c r="U3" s="209"/>
      <c r="V3" s="209"/>
      <c r="W3" s="209"/>
      <c r="X3" s="221"/>
      <c r="Y3" s="221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3">
        <v>43831</v>
      </c>
      <c r="N1" s="133">
        <v>43862</v>
      </c>
      <c r="O1" s="133">
        <v>43891</v>
      </c>
      <c r="P1" s="133">
        <v>43922</v>
      </c>
      <c r="Q1" s="133">
        <v>43952</v>
      </c>
      <c r="R1" s="133">
        <v>43983</v>
      </c>
      <c r="S1" s="133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4">
        <v>830</v>
      </c>
      <c r="N2" s="134">
        <v>726</v>
      </c>
      <c r="O2" s="134">
        <v>664</v>
      </c>
      <c r="P2" s="134">
        <v>395</v>
      </c>
      <c r="Q2" s="134">
        <v>161</v>
      </c>
      <c r="R2" s="134">
        <v>571</v>
      </c>
      <c r="S2" s="138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4">
        <v>779</v>
      </c>
      <c r="N3" s="134">
        <v>699</v>
      </c>
      <c r="O3" s="134">
        <v>674</v>
      </c>
      <c r="P3" s="134">
        <v>589</v>
      </c>
      <c r="Q3" s="134">
        <v>232</v>
      </c>
      <c r="R3" s="134">
        <v>577</v>
      </c>
      <c r="S3" s="138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4">
        <v>1021</v>
      </c>
      <c r="N4" s="134">
        <v>1012</v>
      </c>
      <c r="O4" s="134">
        <v>856</v>
      </c>
      <c r="P4" s="134">
        <v>471</v>
      </c>
      <c r="Q4" s="134">
        <v>167</v>
      </c>
      <c r="R4" s="134">
        <v>621</v>
      </c>
      <c r="S4" s="138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4">
        <v>227</v>
      </c>
      <c r="N5" s="134">
        <v>221</v>
      </c>
      <c r="O5" s="134">
        <v>205</v>
      </c>
      <c r="P5" s="134">
        <v>132</v>
      </c>
      <c r="Q5" s="134">
        <v>74</v>
      </c>
      <c r="R5" s="134">
        <v>179</v>
      </c>
      <c r="S5" s="138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4">
        <v>595</v>
      </c>
      <c r="N6" s="134">
        <v>554</v>
      </c>
      <c r="O6" s="134">
        <v>405</v>
      </c>
      <c r="P6" s="134">
        <v>218</v>
      </c>
      <c r="Q6" s="134">
        <v>144</v>
      </c>
      <c r="R6" s="134">
        <v>250</v>
      </c>
      <c r="S6" s="138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4">
        <v>682</v>
      </c>
      <c r="N7" s="134">
        <v>638</v>
      </c>
      <c r="O7" s="134">
        <v>531</v>
      </c>
      <c r="P7" s="134">
        <v>198</v>
      </c>
      <c r="Q7" s="134">
        <v>141</v>
      </c>
      <c r="R7" s="134">
        <v>462</v>
      </c>
      <c r="S7" s="139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4">
        <v>673</v>
      </c>
      <c r="N8" s="134">
        <v>613</v>
      </c>
      <c r="O8" s="134">
        <v>588</v>
      </c>
      <c r="P8" s="134">
        <v>383</v>
      </c>
      <c r="Q8" s="134">
        <v>200</v>
      </c>
      <c r="R8" s="134">
        <v>349</v>
      </c>
      <c r="S8" s="138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4">
        <v>782</v>
      </c>
      <c r="N9" s="134">
        <v>725</v>
      </c>
      <c r="O9" s="134">
        <v>646</v>
      </c>
      <c r="P9" s="134">
        <v>373</v>
      </c>
      <c r="Q9" s="134">
        <v>202</v>
      </c>
      <c r="R9" s="134">
        <v>619</v>
      </c>
      <c r="S9" s="138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15</v>
      </c>
      <c r="R10" s="134">
        <v>0</v>
      </c>
      <c r="S10" s="138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4">
        <v>851</v>
      </c>
      <c r="N11" s="134">
        <v>748</v>
      </c>
      <c r="O11" s="134">
        <v>695</v>
      </c>
      <c r="P11" s="134">
        <v>448</v>
      </c>
      <c r="Q11" s="134">
        <v>219</v>
      </c>
      <c r="R11" s="134">
        <v>537</v>
      </c>
      <c r="S11" s="138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4">
        <v>839</v>
      </c>
      <c r="N12" s="134">
        <v>749</v>
      </c>
      <c r="O12" s="134">
        <v>405</v>
      </c>
      <c r="P12" s="134">
        <v>0</v>
      </c>
      <c r="Q12" s="134">
        <v>41</v>
      </c>
      <c r="R12" s="134">
        <v>0</v>
      </c>
      <c r="S12" s="139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4">
        <v>808</v>
      </c>
      <c r="N13" s="134">
        <v>763</v>
      </c>
      <c r="O13" s="134">
        <v>706</v>
      </c>
      <c r="P13" s="134">
        <v>442</v>
      </c>
      <c r="Q13" s="134">
        <v>225</v>
      </c>
      <c r="R13" s="134">
        <v>551</v>
      </c>
      <c r="S13" s="138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4">
        <v>519</v>
      </c>
      <c r="N14" s="134">
        <v>490</v>
      </c>
      <c r="O14" s="134">
        <v>352</v>
      </c>
      <c r="P14" s="134">
        <v>179</v>
      </c>
      <c r="Q14" s="134">
        <v>132</v>
      </c>
      <c r="R14" s="134">
        <v>363</v>
      </c>
      <c r="S14" s="138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4">
        <v>832</v>
      </c>
      <c r="N15" s="134">
        <v>798</v>
      </c>
      <c r="O15" s="134">
        <v>513</v>
      </c>
      <c r="P15" s="134">
        <v>232</v>
      </c>
      <c r="Q15" s="134">
        <v>155</v>
      </c>
      <c r="R15" s="134">
        <v>536</v>
      </c>
      <c r="S15" s="138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4">
        <v>891</v>
      </c>
      <c r="N16" s="134">
        <v>826</v>
      </c>
      <c r="O16" s="134">
        <v>885</v>
      </c>
      <c r="P16" s="134">
        <v>566</v>
      </c>
      <c r="Q16" s="134">
        <v>283</v>
      </c>
      <c r="R16" s="134">
        <v>742</v>
      </c>
      <c r="S16" s="138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4">
        <v>529</v>
      </c>
      <c r="N17" s="134">
        <v>481</v>
      </c>
      <c r="O17" s="134">
        <v>359</v>
      </c>
      <c r="P17" s="134">
        <v>237</v>
      </c>
      <c r="Q17" s="134">
        <v>136</v>
      </c>
      <c r="R17" s="134">
        <v>461</v>
      </c>
      <c r="S17" s="138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4">
        <v>94</v>
      </c>
      <c r="N18" s="134">
        <v>101</v>
      </c>
      <c r="O18" s="134">
        <v>55</v>
      </c>
      <c r="P18" s="134">
        <v>0</v>
      </c>
      <c r="Q18" s="134">
        <v>16</v>
      </c>
      <c r="R18" s="134">
        <v>0</v>
      </c>
      <c r="S18" s="138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4">
        <v>726</v>
      </c>
      <c r="N19" s="134">
        <v>764</v>
      </c>
      <c r="O19" s="134">
        <v>709</v>
      </c>
      <c r="P19" s="134">
        <v>308</v>
      </c>
      <c r="Q19" s="134">
        <v>107</v>
      </c>
      <c r="R19" s="134">
        <v>287</v>
      </c>
      <c r="S19" s="139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4">
        <v>325</v>
      </c>
      <c r="N20" s="134">
        <v>330</v>
      </c>
      <c r="O20" s="134">
        <v>381</v>
      </c>
      <c r="P20" s="134">
        <v>367</v>
      </c>
      <c r="Q20" s="134">
        <v>150</v>
      </c>
      <c r="R20" s="134">
        <v>382</v>
      </c>
      <c r="S20" s="138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4">
        <v>909</v>
      </c>
      <c r="N21" s="134">
        <v>866</v>
      </c>
      <c r="O21" s="134">
        <v>803</v>
      </c>
      <c r="P21" s="134">
        <v>428</v>
      </c>
      <c r="Q21" s="134">
        <v>214</v>
      </c>
      <c r="R21" s="134">
        <v>608</v>
      </c>
      <c r="S21" s="138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4">
        <v>967</v>
      </c>
      <c r="N22" s="134">
        <v>929</v>
      </c>
      <c r="O22" s="134">
        <v>832</v>
      </c>
      <c r="P22" s="134">
        <v>336</v>
      </c>
      <c r="Q22" s="134">
        <v>145</v>
      </c>
      <c r="R22" s="134">
        <v>514</v>
      </c>
      <c r="S22" s="138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4">
        <v>855</v>
      </c>
      <c r="N23" s="134">
        <v>779</v>
      </c>
      <c r="O23" s="134">
        <v>746</v>
      </c>
      <c r="P23" s="134">
        <v>406</v>
      </c>
      <c r="Q23" s="134">
        <v>44</v>
      </c>
      <c r="R23" s="134">
        <v>493</v>
      </c>
      <c r="S23" s="138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4">
        <v>461</v>
      </c>
      <c r="N24" s="134">
        <v>388</v>
      </c>
      <c r="O24" s="134">
        <v>247</v>
      </c>
      <c r="P24" s="134">
        <v>147</v>
      </c>
      <c r="Q24" s="134">
        <v>113</v>
      </c>
      <c r="R24" s="134">
        <v>274</v>
      </c>
      <c r="S24" s="138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4">
        <v>632</v>
      </c>
      <c r="N25" s="134">
        <v>580</v>
      </c>
      <c r="O25" s="134">
        <v>450</v>
      </c>
      <c r="P25" s="134">
        <v>355</v>
      </c>
      <c r="Q25" s="134">
        <v>176</v>
      </c>
      <c r="R25" s="134">
        <v>416</v>
      </c>
      <c r="S25" s="138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10</v>
      </c>
      <c r="R26" s="134">
        <v>0</v>
      </c>
      <c r="S26" s="138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4">
        <v>729</v>
      </c>
      <c r="N27" s="134">
        <v>671</v>
      </c>
      <c r="O27" s="134">
        <v>522</v>
      </c>
      <c r="P27" s="134">
        <v>314</v>
      </c>
      <c r="Q27" s="134">
        <v>93</v>
      </c>
      <c r="R27" s="134">
        <v>486</v>
      </c>
      <c r="S27" s="138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4">
        <v>665</v>
      </c>
      <c r="N28" s="134">
        <v>613</v>
      </c>
      <c r="O28" s="134">
        <v>571</v>
      </c>
      <c r="P28" s="134">
        <v>180</v>
      </c>
      <c r="Q28" s="134">
        <v>121</v>
      </c>
      <c r="R28" s="134">
        <v>368</v>
      </c>
      <c r="S28" s="138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4">
        <v>343</v>
      </c>
      <c r="N29" s="134">
        <v>291</v>
      </c>
      <c r="O29" s="134">
        <v>277</v>
      </c>
      <c r="P29" s="134">
        <v>359</v>
      </c>
      <c r="Q29" s="134">
        <v>138</v>
      </c>
      <c r="R29" s="134">
        <v>351</v>
      </c>
      <c r="S29" s="139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4">
        <v>374</v>
      </c>
      <c r="N30" s="134">
        <v>411</v>
      </c>
      <c r="O30" s="134">
        <v>350</v>
      </c>
      <c r="P30" s="134">
        <v>362</v>
      </c>
      <c r="Q30" s="134">
        <v>101</v>
      </c>
      <c r="R30" s="134">
        <v>237</v>
      </c>
      <c r="S30" s="140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4">
        <v>658</v>
      </c>
      <c r="N31" s="134">
        <v>613</v>
      </c>
      <c r="O31" s="134">
        <v>580</v>
      </c>
      <c r="P31" s="134">
        <v>525</v>
      </c>
      <c r="Q31" s="134">
        <v>165</v>
      </c>
      <c r="R31" s="134">
        <v>409</v>
      </c>
      <c r="S31" s="138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4">
        <v>208</v>
      </c>
      <c r="N32" s="134">
        <v>185</v>
      </c>
      <c r="O32" s="134">
        <v>199</v>
      </c>
      <c r="P32" s="134">
        <v>177</v>
      </c>
      <c r="Q32" s="134">
        <v>62</v>
      </c>
      <c r="R32" s="134">
        <v>145</v>
      </c>
      <c r="S32" s="137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4">
        <v>35</v>
      </c>
      <c r="N33" s="134">
        <v>44</v>
      </c>
      <c r="O33" s="134">
        <v>42</v>
      </c>
      <c r="P33" s="134">
        <v>10</v>
      </c>
      <c r="Q33" s="134">
        <v>1</v>
      </c>
      <c r="R33" s="134">
        <v>1</v>
      </c>
      <c r="S33" s="138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1</v>
      </c>
      <c r="R34" s="134">
        <v>0</v>
      </c>
      <c r="S34" s="138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0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4">
        <v>37</v>
      </c>
      <c r="N35" s="134">
        <v>48</v>
      </c>
      <c r="O35" s="134">
        <v>19</v>
      </c>
      <c r="P35" s="134">
        <v>7</v>
      </c>
      <c r="Q35" s="134">
        <v>1</v>
      </c>
      <c r="R35" s="134">
        <v>1</v>
      </c>
      <c r="S35" s="138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0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4">
        <v>2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8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6" t="s">
        <v>49</v>
      </c>
      <c r="C1" s="206"/>
      <c r="D1" s="206"/>
      <c r="E1" s="206"/>
      <c r="F1" s="206" t="s">
        <v>50</v>
      </c>
      <c r="G1" s="206"/>
      <c r="H1" s="206"/>
      <c r="I1" s="206"/>
      <c r="J1" s="222" t="s">
        <v>49</v>
      </c>
      <c r="K1" s="202"/>
      <c r="L1" s="222" t="s">
        <v>50</v>
      </c>
      <c r="M1" s="202"/>
    </row>
    <row r="2" spans="1:13" ht="18.5" x14ac:dyDescent="0.35">
      <c r="B2" s="223" t="s">
        <v>52</v>
      </c>
      <c r="C2" s="223"/>
      <c r="D2" s="223" t="s">
        <v>39</v>
      </c>
      <c r="E2" s="223"/>
      <c r="F2" s="223" t="s">
        <v>52</v>
      </c>
      <c r="G2" s="223"/>
      <c r="H2" s="223" t="s">
        <v>39</v>
      </c>
      <c r="I2" s="223"/>
      <c r="J2" s="223" t="s">
        <v>55</v>
      </c>
      <c r="K2" s="223" t="s">
        <v>2</v>
      </c>
      <c r="L2" s="223" t="s">
        <v>55</v>
      </c>
      <c r="M2" s="223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23"/>
      <c r="K3" s="223"/>
      <c r="L3" s="223"/>
      <c r="M3" s="223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1">
        <v>4276.5</v>
      </c>
      <c r="C5" s="131">
        <v>4240.5</v>
      </c>
      <c r="D5" s="131">
        <v>2055</v>
      </c>
      <c r="E5" s="131">
        <v>1588.25</v>
      </c>
      <c r="F5" s="131">
        <v>3960</v>
      </c>
      <c r="G5" s="131">
        <v>4239.75</v>
      </c>
      <c r="H5" s="131">
        <v>1440</v>
      </c>
      <c r="I5" s="131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2"/>
      <c r="C6" s="132"/>
      <c r="D6" s="132"/>
      <c r="E6" s="132"/>
      <c r="F6" s="132">
        <v>4092</v>
      </c>
      <c r="G6" s="132"/>
      <c r="H6" s="132">
        <v>1488</v>
      </c>
      <c r="I6" s="132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zoomScale="80" zoomScaleNormal="80" workbookViewId="0">
      <pane xSplit="1" ySplit="3" topLeftCell="AC4" activePane="bottomRight" state="frozen"/>
      <selection pane="topRight" activeCell="B1" sqref="B1"/>
      <selection pane="bottomLeft" activeCell="A4" sqref="A4"/>
      <selection pane="bottomRight" activeCell="AT12" sqref="AT12"/>
    </sheetView>
  </sheetViews>
  <sheetFormatPr defaultRowHeight="14.5" x14ac:dyDescent="0.35"/>
  <cols>
    <col min="1" max="1" width="36.54296875" style="89" customWidth="1"/>
    <col min="2" max="3" width="26.54296875" style="148" customWidth="1"/>
    <col min="4" max="12" width="9.6328125" customWidth="1"/>
    <col min="13" max="13" width="12.54296875" customWidth="1"/>
    <col min="14" max="23" width="9.08984375" customWidth="1"/>
    <col min="24" max="28" width="8.6328125" customWidth="1"/>
    <col min="29" max="30" width="10.6328125" customWidth="1"/>
    <col min="31" max="39" width="8.6328125" customWidth="1"/>
    <col min="40" max="41" width="10.6328125" customWidth="1"/>
    <col min="42" max="42" width="8.6328125" customWidth="1"/>
    <col min="43" max="43" width="11.6328125" customWidth="1"/>
    <col min="44" max="46" width="8.6328125" customWidth="1"/>
    <col min="47" max="48" width="11" customWidth="1"/>
  </cols>
  <sheetData>
    <row r="1" spans="1:46" s="143" customFormat="1" ht="12" x14ac:dyDescent="0.3">
      <c r="A1" s="142"/>
      <c r="B1" s="145"/>
      <c r="C1" s="145"/>
      <c r="D1" s="233" t="s">
        <v>49</v>
      </c>
      <c r="E1" s="234"/>
      <c r="F1" s="234"/>
      <c r="G1" s="234"/>
      <c r="H1" s="234"/>
      <c r="I1" s="234"/>
      <c r="J1" s="234"/>
      <c r="K1" s="235"/>
      <c r="L1" s="233" t="s">
        <v>50</v>
      </c>
      <c r="M1" s="234"/>
      <c r="N1" s="234"/>
      <c r="O1" s="234"/>
      <c r="P1" s="234"/>
      <c r="Q1" s="234"/>
      <c r="R1" s="234"/>
      <c r="S1" s="235"/>
      <c r="T1" s="233" t="s">
        <v>94</v>
      </c>
      <c r="U1" s="240"/>
      <c r="V1" s="240"/>
      <c r="W1" s="238"/>
      <c r="X1" s="241" t="s">
        <v>51</v>
      </c>
      <c r="Y1" s="241"/>
      <c r="Z1" s="241"/>
      <c r="AA1" s="241"/>
      <c r="AB1" s="241"/>
      <c r="AC1" s="241"/>
      <c r="AD1" s="241"/>
      <c r="AE1" s="241"/>
      <c r="AF1" s="227" t="s">
        <v>49</v>
      </c>
      <c r="AG1" s="242"/>
      <c r="AH1" s="242"/>
      <c r="AI1" s="228"/>
      <c r="AJ1" s="227" t="s">
        <v>50</v>
      </c>
      <c r="AK1" s="242"/>
      <c r="AL1" s="242"/>
      <c r="AM1" s="228"/>
      <c r="AN1" s="237" t="s">
        <v>94</v>
      </c>
      <c r="AO1" s="238"/>
      <c r="AQ1" s="224" t="s">
        <v>49</v>
      </c>
      <c r="AR1" s="225"/>
      <c r="AS1" s="224" t="s">
        <v>50</v>
      </c>
      <c r="AT1" s="225"/>
    </row>
    <row r="2" spans="1:46" s="143" customFormat="1" ht="50.4" customHeight="1" x14ac:dyDescent="0.3">
      <c r="A2" s="231" t="s">
        <v>0</v>
      </c>
      <c r="B2" s="145"/>
      <c r="C2" s="145"/>
      <c r="D2" s="236" t="s">
        <v>52</v>
      </c>
      <c r="E2" s="236"/>
      <c r="F2" s="236" t="s">
        <v>39</v>
      </c>
      <c r="G2" s="236"/>
      <c r="H2" s="227" t="s">
        <v>101</v>
      </c>
      <c r="I2" s="228"/>
      <c r="J2" s="227" t="s">
        <v>102</v>
      </c>
      <c r="K2" s="228"/>
      <c r="L2" s="236" t="s">
        <v>52</v>
      </c>
      <c r="M2" s="236"/>
      <c r="N2" s="236" t="s">
        <v>39</v>
      </c>
      <c r="O2" s="236"/>
      <c r="P2" s="227" t="s">
        <v>101</v>
      </c>
      <c r="Q2" s="228"/>
      <c r="R2" s="227" t="s">
        <v>102</v>
      </c>
      <c r="S2" s="228"/>
      <c r="T2" s="227" t="s">
        <v>95</v>
      </c>
      <c r="U2" s="238"/>
      <c r="V2" s="227" t="s">
        <v>53</v>
      </c>
      <c r="W2" s="238"/>
      <c r="X2" s="236" t="s">
        <v>37</v>
      </c>
      <c r="Y2" s="229" t="s">
        <v>38</v>
      </c>
      <c r="Z2" s="229" t="s">
        <v>39</v>
      </c>
      <c r="AA2" s="229" t="s">
        <v>101</v>
      </c>
      <c r="AB2" s="229" t="s">
        <v>102</v>
      </c>
      <c r="AC2" s="229" t="s">
        <v>54</v>
      </c>
      <c r="AD2" s="229" t="s">
        <v>53</v>
      </c>
      <c r="AE2" s="229" t="s">
        <v>40</v>
      </c>
      <c r="AF2" s="236" t="s">
        <v>55</v>
      </c>
      <c r="AG2" s="236" t="s">
        <v>2</v>
      </c>
      <c r="AH2" s="229" t="s">
        <v>101</v>
      </c>
      <c r="AI2" s="229" t="s">
        <v>102</v>
      </c>
      <c r="AJ2" s="236" t="s">
        <v>55</v>
      </c>
      <c r="AK2" s="236" t="s">
        <v>2</v>
      </c>
      <c r="AL2" s="229" t="s">
        <v>101</v>
      </c>
      <c r="AM2" s="229" t="s">
        <v>102</v>
      </c>
      <c r="AN2" s="229" t="s">
        <v>96</v>
      </c>
      <c r="AO2" s="229" t="s">
        <v>97</v>
      </c>
      <c r="AQ2" s="226" t="s">
        <v>55</v>
      </c>
      <c r="AR2" s="226" t="s">
        <v>2</v>
      </c>
      <c r="AS2" s="226" t="s">
        <v>55</v>
      </c>
      <c r="AT2" s="226" t="s">
        <v>2</v>
      </c>
    </row>
    <row r="3" spans="1:46" s="143" customFormat="1" ht="50.4" customHeight="1" x14ac:dyDescent="0.3">
      <c r="A3" s="232"/>
      <c r="B3" s="146" t="s">
        <v>100</v>
      </c>
      <c r="C3" s="146"/>
      <c r="D3" s="144" t="s">
        <v>56</v>
      </c>
      <c r="E3" s="144" t="s">
        <v>57</v>
      </c>
      <c r="F3" s="144" t="s">
        <v>56</v>
      </c>
      <c r="G3" s="144" t="s">
        <v>57</v>
      </c>
      <c r="H3" s="144" t="s">
        <v>56</v>
      </c>
      <c r="I3" s="144" t="s">
        <v>57</v>
      </c>
      <c r="J3" s="144" t="s">
        <v>56</v>
      </c>
      <c r="K3" s="144" t="s">
        <v>57</v>
      </c>
      <c r="L3" s="144" t="s">
        <v>56</v>
      </c>
      <c r="M3" s="144" t="s">
        <v>57</v>
      </c>
      <c r="N3" s="144" t="s">
        <v>56</v>
      </c>
      <c r="O3" s="144" t="s">
        <v>57</v>
      </c>
      <c r="P3" s="144" t="s">
        <v>56</v>
      </c>
      <c r="Q3" s="144" t="s">
        <v>57</v>
      </c>
      <c r="R3" s="144" t="s">
        <v>56</v>
      </c>
      <c r="S3" s="144" t="s">
        <v>57</v>
      </c>
      <c r="T3" s="144" t="s">
        <v>56</v>
      </c>
      <c r="U3" s="144" t="s">
        <v>57</v>
      </c>
      <c r="V3" s="144" t="s">
        <v>56</v>
      </c>
      <c r="W3" s="144" t="s">
        <v>57</v>
      </c>
      <c r="X3" s="236"/>
      <c r="Y3" s="230"/>
      <c r="Z3" s="230"/>
      <c r="AA3" s="230"/>
      <c r="AB3" s="230"/>
      <c r="AC3" s="243"/>
      <c r="AD3" s="230"/>
      <c r="AE3" s="230"/>
      <c r="AF3" s="236"/>
      <c r="AG3" s="236"/>
      <c r="AH3" s="230"/>
      <c r="AI3" s="230"/>
      <c r="AJ3" s="236"/>
      <c r="AK3" s="236"/>
      <c r="AL3" s="230"/>
      <c r="AM3" s="230"/>
      <c r="AN3" s="239"/>
      <c r="AO3" s="239"/>
      <c r="AQ3" s="226"/>
      <c r="AR3" s="226"/>
      <c r="AS3" s="226"/>
      <c r="AT3" s="226"/>
    </row>
    <row r="4" spans="1:46" ht="17" customHeight="1" x14ac:dyDescent="0.35">
      <c r="A4" s="141" t="s">
        <v>3</v>
      </c>
      <c r="B4" s="147" t="s">
        <v>106</v>
      </c>
      <c r="C4" s="147"/>
      <c r="D4" s="149">
        <v>2157.5</v>
      </c>
      <c r="E4" s="149">
        <v>1468</v>
      </c>
      <c r="F4" s="149">
        <v>1572</v>
      </c>
      <c r="G4" s="149">
        <v>1185</v>
      </c>
      <c r="H4" s="149">
        <v>0</v>
      </c>
      <c r="I4" s="149">
        <v>140.5</v>
      </c>
      <c r="J4" s="149">
        <v>166.07</v>
      </c>
      <c r="K4" s="154">
        <v>128.5</v>
      </c>
      <c r="L4" s="149">
        <v>1488</v>
      </c>
      <c r="M4" s="149">
        <v>1038</v>
      </c>
      <c r="N4" s="149">
        <v>1116</v>
      </c>
      <c r="O4" s="149">
        <v>1068</v>
      </c>
      <c r="P4" s="149">
        <v>0</v>
      </c>
      <c r="Q4" s="149">
        <v>0</v>
      </c>
      <c r="R4" s="149">
        <v>0</v>
      </c>
      <c r="S4" s="149">
        <v>0</v>
      </c>
      <c r="T4" s="149">
        <v>0</v>
      </c>
      <c r="U4" s="149">
        <v>0</v>
      </c>
      <c r="V4" s="149">
        <v>0</v>
      </c>
      <c r="W4" s="149">
        <v>0</v>
      </c>
      <c r="X4" s="149">
        <v>795</v>
      </c>
      <c r="Y4" s="125">
        <f t="shared" ref="Y4:Y30" si="0">SUM(E4+M4)/X4</f>
        <v>3.1522012578616354</v>
      </c>
      <c r="Z4" s="125">
        <f t="shared" ref="Z4:Z30" si="1">SUM(G4+O4)/X4</f>
        <v>2.8339622641509434</v>
      </c>
      <c r="AA4" s="125">
        <f t="shared" ref="AA4:AA30" si="2">SUM(I4+Q4)/X4</f>
        <v>0.17672955974842766</v>
      </c>
      <c r="AB4" s="125">
        <f t="shared" ref="AB4:AB30" si="3">SUM(K4+S4)/X4</f>
        <v>0.16163522012578616</v>
      </c>
      <c r="AC4" s="115">
        <f>SUM(U4)/X4</f>
        <v>0</v>
      </c>
      <c r="AD4" s="90">
        <f>SUM(W4)/X4</f>
        <v>0</v>
      </c>
      <c r="AE4" s="136">
        <f>SUM(Y4:AD4)</f>
        <v>6.3245283018867928</v>
      </c>
      <c r="AF4" s="126">
        <f>(E4)/D4</f>
        <v>0.68041714947856313</v>
      </c>
      <c r="AG4" s="126">
        <f>IFERROR(G4/F4,0)</f>
        <v>0.75381679389312972</v>
      </c>
      <c r="AH4" s="126">
        <f>IFERROR(I4/H4,0)</f>
        <v>0</v>
      </c>
      <c r="AI4" s="126">
        <f>IFERROR(K4/J4,0)</f>
        <v>0.77377009694707055</v>
      </c>
      <c r="AJ4" s="126">
        <f>M4/L4</f>
        <v>0.69758064516129037</v>
      </c>
      <c r="AK4" s="126">
        <f>IFERROR(O4/N4,0)</f>
        <v>0.956989247311828</v>
      </c>
      <c r="AL4" s="126">
        <f>IFERROR(P4/Q4,0)</f>
        <v>0</v>
      </c>
      <c r="AM4" s="126">
        <f>IFERROR(S4/R4,0)</f>
        <v>0</v>
      </c>
      <c r="AN4" s="126">
        <f>IFERROR(U4/T4,0)</f>
        <v>0</v>
      </c>
      <c r="AO4" s="126">
        <f>IFERROR(W4/V4,0)</f>
        <v>0</v>
      </c>
      <c r="AQ4" s="129">
        <f t="shared" ref="AQ4:AQ30" si="4">SUM(E4+I4)/(D4+H4)</f>
        <v>0.74553881807647737</v>
      </c>
      <c r="AR4" s="129">
        <f t="shared" ref="AR4:AR30" si="5">SUM(G4+K4)/(F4+J4)</f>
        <v>0.75572330228356743</v>
      </c>
      <c r="AS4" s="129">
        <f t="shared" ref="AS4:AS30" si="6">SUM(M4+Q4)/(L4+P4)</f>
        <v>0.69758064516129037</v>
      </c>
      <c r="AT4" s="129">
        <f t="shared" ref="AT4:AT30" si="7">SUM(O4+S4)/(N4+R4)</f>
        <v>0.956989247311828</v>
      </c>
    </row>
    <row r="5" spans="1:46" ht="17" customHeight="1" x14ac:dyDescent="0.35">
      <c r="A5" s="141" t="s">
        <v>4</v>
      </c>
      <c r="B5" s="147" t="s">
        <v>116</v>
      </c>
      <c r="C5" s="147"/>
      <c r="D5" s="150">
        <v>1897.5</v>
      </c>
      <c r="E5" s="150">
        <v>1209.25</v>
      </c>
      <c r="F5" s="150">
        <v>2022</v>
      </c>
      <c r="G5" s="150">
        <v>1472.25</v>
      </c>
      <c r="H5" s="149">
        <v>312</v>
      </c>
      <c r="I5" s="150">
        <v>282</v>
      </c>
      <c r="J5" s="149">
        <v>166.07</v>
      </c>
      <c r="K5" s="150">
        <v>147</v>
      </c>
      <c r="L5" s="151">
        <v>1431.6</v>
      </c>
      <c r="M5" s="151">
        <v>1095.25</v>
      </c>
      <c r="N5" s="152">
        <v>1608</v>
      </c>
      <c r="O5" s="151">
        <v>1321.25</v>
      </c>
      <c r="P5" s="151">
        <v>176.4</v>
      </c>
      <c r="Q5" s="152">
        <v>145.5</v>
      </c>
      <c r="R5" s="151">
        <v>0</v>
      </c>
      <c r="S5" s="151">
        <v>0</v>
      </c>
      <c r="T5" s="149">
        <v>0</v>
      </c>
      <c r="U5" s="152">
        <v>0</v>
      </c>
      <c r="V5" s="152">
        <v>0</v>
      </c>
      <c r="W5" s="152">
        <v>0</v>
      </c>
      <c r="X5" s="152">
        <v>841</v>
      </c>
      <c r="Y5" s="125">
        <f t="shared" si="0"/>
        <v>2.7401902497027351</v>
      </c>
      <c r="Z5" s="125">
        <f t="shared" si="1"/>
        <v>3.3216409036860881</v>
      </c>
      <c r="AA5" s="125">
        <f t="shared" si="2"/>
        <v>0.50832342449464918</v>
      </c>
      <c r="AB5" s="125">
        <f t="shared" si="3"/>
        <v>0.17479191438763378</v>
      </c>
      <c r="AC5" s="125">
        <f t="shared" ref="AC5:AC19" si="8">SUM(U5)/X5</f>
        <v>0</v>
      </c>
      <c r="AD5" s="127">
        <f t="shared" ref="AD5:AD19" si="9">SUM(W5)/X5</f>
        <v>0</v>
      </c>
      <c r="AE5" s="135">
        <f t="shared" ref="AE5:AE20" si="10">SUM(Y5:AD5)</f>
        <v>6.7449464922711062</v>
      </c>
      <c r="AF5" s="126">
        <f t="shared" ref="AF5:AF30" si="11">(E5)/D5</f>
        <v>0.63728590250329376</v>
      </c>
      <c r="AG5" s="126">
        <f t="shared" ref="AG5:AG30" si="12">IFERROR(G5/F5,0)</f>
        <v>0.72811572700296734</v>
      </c>
      <c r="AH5" s="126">
        <f t="shared" ref="AH5:AH30" si="13">IFERROR(I5/H5,0)</f>
        <v>0.90384615384615385</v>
      </c>
      <c r="AI5" s="126">
        <f t="shared" ref="AI5:AI30" si="14">IFERROR(K5/J5,0)</f>
        <v>0.88516890467874998</v>
      </c>
      <c r="AJ5" s="126">
        <f t="shared" ref="AJ5:AJ30" si="15">M5/L5</f>
        <v>0.76505308745459633</v>
      </c>
      <c r="AK5" s="126">
        <f t="shared" ref="AK5:AK31" si="16">IFERROR(O5/N5,0)</f>
        <v>0.82167288557213936</v>
      </c>
      <c r="AL5" s="126">
        <f t="shared" ref="AL5:AL30" si="17">IFERROR(P5/Q5,0)</f>
        <v>1.2123711340206187</v>
      </c>
      <c r="AM5" s="126">
        <f t="shared" ref="AM5:AM30" si="18">IFERROR(S5/R5,0)</f>
        <v>0</v>
      </c>
      <c r="AN5" s="126">
        <f t="shared" ref="AN5:AN30" si="19">IFERROR(U5/T5,0)</f>
        <v>0</v>
      </c>
      <c r="AO5" s="126">
        <f t="shared" ref="AO5:AO30" si="20">IFERROR(W5/V5,0)</f>
        <v>0</v>
      </c>
      <c r="AQ5" s="129">
        <f t="shared" si="4"/>
        <v>0.6749264539488572</v>
      </c>
      <c r="AR5" s="129">
        <f t="shared" si="5"/>
        <v>0.74003573925879884</v>
      </c>
      <c r="AS5" s="129">
        <f t="shared" si="6"/>
        <v>0.77161069651741299</v>
      </c>
      <c r="AT5" s="129">
        <f t="shared" si="7"/>
        <v>0.82167288557213936</v>
      </c>
    </row>
    <row r="6" spans="1:46" ht="17" customHeight="1" x14ac:dyDescent="0.35">
      <c r="A6" s="141" t="s">
        <v>5</v>
      </c>
      <c r="B6" s="147" t="s">
        <v>107</v>
      </c>
      <c r="C6" s="147"/>
      <c r="D6" s="149">
        <v>2116.67</v>
      </c>
      <c r="E6" s="151">
        <v>1513.93</v>
      </c>
      <c r="F6" s="151">
        <v>1508</v>
      </c>
      <c r="G6" s="151">
        <v>1117.5</v>
      </c>
      <c r="H6" s="149">
        <v>357</v>
      </c>
      <c r="I6" s="151">
        <v>223.5</v>
      </c>
      <c r="J6" s="149">
        <v>0</v>
      </c>
      <c r="K6" s="151">
        <v>0</v>
      </c>
      <c r="L6" s="151">
        <v>1035</v>
      </c>
      <c r="M6" s="151">
        <v>1018</v>
      </c>
      <c r="N6" s="152">
        <v>1488</v>
      </c>
      <c r="O6" s="151">
        <v>1032</v>
      </c>
      <c r="P6" s="151">
        <v>81</v>
      </c>
      <c r="Q6" s="152">
        <v>72</v>
      </c>
      <c r="R6" s="151">
        <v>0</v>
      </c>
      <c r="S6" s="151">
        <v>0</v>
      </c>
      <c r="T6" s="149">
        <v>0</v>
      </c>
      <c r="U6" s="153">
        <v>0</v>
      </c>
      <c r="V6" s="152">
        <v>0</v>
      </c>
      <c r="W6" s="152">
        <v>0</v>
      </c>
      <c r="X6" s="152">
        <v>992</v>
      </c>
      <c r="Y6" s="125">
        <f t="shared" si="0"/>
        <v>2.552348790322581</v>
      </c>
      <c r="Z6" s="125">
        <f t="shared" si="1"/>
        <v>2.166834677419355</v>
      </c>
      <c r="AA6" s="125">
        <f t="shared" si="2"/>
        <v>0.29788306451612906</v>
      </c>
      <c r="AB6" s="125">
        <f t="shared" si="3"/>
        <v>0</v>
      </c>
      <c r="AC6" s="125">
        <f t="shared" si="8"/>
        <v>0</v>
      </c>
      <c r="AD6" s="127">
        <f t="shared" si="9"/>
        <v>0</v>
      </c>
      <c r="AE6" s="135">
        <f t="shared" si="10"/>
        <v>5.017066532258065</v>
      </c>
      <c r="AF6" s="126">
        <f t="shared" si="11"/>
        <v>0.71524139332064041</v>
      </c>
      <c r="AG6" s="126">
        <f t="shared" si="12"/>
        <v>0.74104774535809015</v>
      </c>
      <c r="AH6" s="126">
        <f t="shared" si="13"/>
        <v>0.62605042016806722</v>
      </c>
      <c r="AI6" s="126">
        <f t="shared" si="14"/>
        <v>0</v>
      </c>
      <c r="AJ6" s="126">
        <f t="shared" si="15"/>
        <v>0.98357487922705311</v>
      </c>
      <c r="AK6" s="126">
        <f t="shared" si="16"/>
        <v>0.69354838709677424</v>
      </c>
      <c r="AL6" s="126">
        <f t="shared" si="17"/>
        <v>1.125</v>
      </c>
      <c r="AM6" s="126">
        <f t="shared" si="18"/>
        <v>0</v>
      </c>
      <c r="AN6" s="126">
        <f t="shared" si="19"/>
        <v>0</v>
      </c>
      <c r="AO6" s="126">
        <f t="shared" si="20"/>
        <v>0</v>
      </c>
      <c r="AQ6" s="129">
        <f t="shared" si="4"/>
        <v>0.70236935403671463</v>
      </c>
      <c r="AR6" s="129">
        <f t="shared" si="5"/>
        <v>0.74104774535809015</v>
      </c>
      <c r="AS6" s="129">
        <f t="shared" si="6"/>
        <v>0.97670250896057342</v>
      </c>
      <c r="AT6" s="129">
        <f t="shared" si="7"/>
        <v>0.69354838709677424</v>
      </c>
    </row>
    <row r="7" spans="1:46" ht="17" customHeight="1" x14ac:dyDescent="0.35">
      <c r="A7" s="141" t="s">
        <v>6</v>
      </c>
      <c r="B7" s="147" t="s">
        <v>117</v>
      </c>
      <c r="C7" s="147"/>
      <c r="D7" s="149">
        <v>2008</v>
      </c>
      <c r="E7" s="151">
        <v>1188.25</v>
      </c>
      <c r="F7" s="151">
        <v>1127.5</v>
      </c>
      <c r="G7" s="151">
        <v>931.5</v>
      </c>
      <c r="H7" s="149">
        <v>0</v>
      </c>
      <c r="I7" s="151">
        <v>31.5</v>
      </c>
      <c r="J7" s="149">
        <v>86</v>
      </c>
      <c r="K7" s="154">
        <v>55</v>
      </c>
      <c r="L7" s="151">
        <v>744</v>
      </c>
      <c r="M7" s="151">
        <v>745</v>
      </c>
      <c r="N7" s="152">
        <v>744</v>
      </c>
      <c r="O7" s="151">
        <v>720</v>
      </c>
      <c r="P7" s="151">
        <v>0</v>
      </c>
      <c r="Q7" s="152">
        <v>0</v>
      </c>
      <c r="R7" s="151">
        <v>75</v>
      </c>
      <c r="S7" s="151">
        <v>0</v>
      </c>
      <c r="T7" s="149">
        <v>0</v>
      </c>
      <c r="U7" s="152">
        <v>0</v>
      </c>
      <c r="V7" s="152">
        <v>0</v>
      </c>
      <c r="W7" s="152">
        <v>0</v>
      </c>
      <c r="X7" s="152">
        <v>594</v>
      </c>
      <c r="Y7" s="125">
        <f t="shared" si="0"/>
        <v>3.2546296296296298</v>
      </c>
      <c r="Z7" s="125">
        <f t="shared" si="1"/>
        <v>2.7803030303030303</v>
      </c>
      <c r="AA7" s="125">
        <f t="shared" si="2"/>
        <v>5.3030303030303032E-2</v>
      </c>
      <c r="AB7" s="125">
        <f t="shared" si="3"/>
        <v>9.2592592592592587E-2</v>
      </c>
      <c r="AC7" s="125">
        <f t="shared" si="8"/>
        <v>0</v>
      </c>
      <c r="AD7" s="127">
        <f t="shared" si="9"/>
        <v>0</v>
      </c>
      <c r="AE7" s="135">
        <f t="shared" si="10"/>
        <v>6.1805555555555554</v>
      </c>
      <c r="AF7" s="126">
        <f t="shared" si="11"/>
        <v>0.59175796812749004</v>
      </c>
      <c r="AG7" s="126">
        <f t="shared" si="12"/>
        <v>0.82616407982261642</v>
      </c>
      <c r="AH7" s="126">
        <f t="shared" si="13"/>
        <v>0</v>
      </c>
      <c r="AI7" s="126">
        <f t="shared" si="14"/>
        <v>0.63953488372093026</v>
      </c>
      <c r="AJ7" s="126">
        <f t="shared" si="15"/>
        <v>1.0013440860215055</v>
      </c>
      <c r="AK7" s="126">
        <f t="shared" si="16"/>
        <v>0.967741935483871</v>
      </c>
      <c r="AL7" s="126">
        <f t="shared" si="17"/>
        <v>0</v>
      </c>
      <c r="AM7" s="126">
        <f t="shared" si="18"/>
        <v>0</v>
      </c>
      <c r="AN7" s="126">
        <f t="shared" si="19"/>
        <v>0</v>
      </c>
      <c r="AO7" s="126">
        <f t="shared" si="20"/>
        <v>0</v>
      </c>
      <c r="AQ7" s="129">
        <f t="shared" si="4"/>
        <v>0.60744521912350602</v>
      </c>
      <c r="AR7" s="129">
        <f t="shared" si="5"/>
        <v>0.81293778327152866</v>
      </c>
      <c r="AS7" s="129">
        <f t="shared" si="6"/>
        <v>1.0013440860215055</v>
      </c>
      <c r="AT7" s="129">
        <f t="shared" si="7"/>
        <v>0.87912087912087911</v>
      </c>
    </row>
    <row r="8" spans="1:46" ht="17" customHeight="1" x14ac:dyDescent="0.35">
      <c r="A8" s="141" t="s">
        <v>7</v>
      </c>
      <c r="B8" s="147" t="s">
        <v>117</v>
      </c>
      <c r="C8" s="147"/>
      <c r="D8" s="149">
        <v>1382.5</v>
      </c>
      <c r="E8" s="151">
        <v>892.5</v>
      </c>
      <c r="F8" s="151">
        <v>1542</v>
      </c>
      <c r="G8" s="151">
        <v>1092.5</v>
      </c>
      <c r="H8" s="149">
        <v>0</v>
      </c>
      <c r="I8" s="151">
        <v>0</v>
      </c>
      <c r="J8" s="149">
        <v>0</v>
      </c>
      <c r="K8" s="151">
        <v>0</v>
      </c>
      <c r="L8" s="151">
        <v>744</v>
      </c>
      <c r="M8" s="151">
        <v>744</v>
      </c>
      <c r="N8" s="152">
        <v>744</v>
      </c>
      <c r="O8" s="151">
        <v>708</v>
      </c>
      <c r="P8" s="151">
        <v>0</v>
      </c>
      <c r="Q8" s="152">
        <v>0</v>
      </c>
      <c r="R8" s="151">
        <v>0</v>
      </c>
      <c r="S8" s="151">
        <v>0</v>
      </c>
      <c r="T8" s="149">
        <v>0</v>
      </c>
      <c r="U8" s="152">
        <v>0</v>
      </c>
      <c r="V8" s="152">
        <v>0</v>
      </c>
      <c r="W8" s="152">
        <v>0</v>
      </c>
      <c r="X8" s="152">
        <v>552</v>
      </c>
      <c r="Y8" s="125">
        <f t="shared" si="0"/>
        <v>2.964673913043478</v>
      </c>
      <c r="Z8" s="125">
        <f t="shared" si="1"/>
        <v>3.2617753623188408</v>
      </c>
      <c r="AA8" s="125">
        <f t="shared" si="2"/>
        <v>0</v>
      </c>
      <c r="AB8" s="125">
        <f t="shared" si="3"/>
        <v>0</v>
      </c>
      <c r="AC8" s="125">
        <f t="shared" si="8"/>
        <v>0</v>
      </c>
      <c r="AD8" s="127">
        <f t="shared" si="9"/>
        <v>0</v>
      </c>
      <c r="AE8" s="135">
        <f t="shared" si="10"/>
        <v>6.2264492753623184</v>
      </c>
      <c r="AF8" s="126">
        <f t="shared" si="11"/>
        <v>0.64556962025316456</v>
      </c>
      <c r="AG8" s="126">
        <f t="shared" si="12"/>
        <v>0.70849546044098577</v>
      </c>
      <c r="AH8" s="126">
        <f t="shared" si="13"/>
        <v>0</v>
      </c>
      <c r="AI8" s="126">
        <f t="shared" si="14"/>
        <v>0</v>
      </c>
      <c r="AJ8" s="126">
        <f t="shared" si="15"/>
        <v>1</v>
      </c>
      <c r="AK8" s="126">
        <f t="shared" si="16"/>
        <v>0.95161290322580649</v>
      </c>
      <c r="AL8" s="126">
        <f t="shared" si="17"/>
        <v>0</v>
      </c>
      <c r="AM8" s="126">
        <f t="shared" si="18"/>
        <v>0</v>
      </c>
      <c r="AN8" s="126">
        <f t="shared" si="19"/>
        <v>0</v>
      </c>
      <c r="AO8" s="126">
        <f t="shared" si="20"/>
        <v>0</v>
      </c>
      <c r="AQ8" s="129">
        <f t="shared" si="4"/>
        <v>0.64556962025316456</v>
      </c>
      <c r="AR8" s="129">
        <f t="shared" si="5"/>
        <v>0.70849546044098577</v>
      </c>
      <c r="AS8" s="129">
        <f t="shared" si="6"/>
        <v>1</v>
      </c>
      <c r="AT8" s="129">
        <f t="shared" si="7"/>
        <v>0.95161290322580649</v>
      </c>
    </row>
    <row r="9" spans="1:46" ht="17" customHeight="1" x14ac:dyDescent="0.35">
      <c r="A9" s="141" t="s">
        <v>8</v>
      </c>
      <c r="B9" s="147" t="s">
        <v>108</v>
      </c>
      <c r="C9" s="147"/>
      <c r="D9" s="149">
        <v>3388</v>
      </c>
      <c r="E9" s="151">
        <v>2755.33</v>
      </c>
      <c r="F9" s="151">
        <v>1294.5</v>
      </c>
      <c r="G9" s="151">
        <v>387.5</v>
      </c>
      <c r="H9" s="149">
        <v>0</v>
      </c>
      <c r="I9" s="151">
        <v>60</v>
      </c>
      <c r="J9" s="149">
        <v>166.07</v>
      </c>
      <c r="K9" s="154">
        <v>60</v>
      </c>
      <c r="L9" s="151">
        <v>2225</v>
      </c>
      <c r="M9" s="151">
        <v>1997.33</v>
      </c>
      <c r="N9" s="152">
        <v>744</v>
      </c>
      <c r="O9" s="151">
        <v>374</v>
      </c>
      <c r="P9" s="151">
        <v>0</v>
      </c>
      <c r="Q9" s="152">
        <v>0</v>
      </c>
      <c r="R9" s="151">
        <v>0</v>
      </c>
      <c r="S9" s="151">
        <v>0</v>
      </c>
      <c r="T9" s="149">
        <v>0</v>
      </c>
      <c r="U9" s="152">
        <v>0</v>
      </c>
      <c r="V9" s="152">
        <v>0</v>
      </c>
      <c r="W9" s="152">
        <v>0</v>
      </c>
      <c r="X9" s="152">
        <v>454</v>
      </c>
      <c r="Y9" s="125">
        <f t="shared" si="0"/>
        <v>10.4684140969163</v>
      </c>
      <c r="Z9" s="125">
        <f t="shared" si="1"/>
        <v>1.6773127753303965</v>
      </c>
      <c r="AA9" s="125">
        <f t="shared" si="2"/>
        <v>0.13215859030837004</v>
      </c>
      <c r="AB9" s="125">
        <f t="shared" si="3"/>
        <v>0.13215859030837004</v>
      </c>
      <c r="AC9" s="125">
        <f t="shared" si="8"/>
        <v>0</v>
      </c>
      <c r="AD9" s="127">
        <f t="shared" si="9"/>
        <v>0</v>
      </c>
      <c r="AE9" s="135">
        <f t="shared" si="10"/>
        <v>12.410044052863435</v>
      </c>
      <c r="AF9" s="126">
        <f t="shared" si="11"/>
        <v>0.81326151121605661</v>
      </c>
      <c r="AG9" s="126">
        <f t="shared" si="12"/>
        <v>0.29934337582078024</v>
      </c>
      <c r="AH9" s="126">
        <f t="shared" si="13"/>
        <v>0</v>
      </c>
      <c r="AI9" s="126">
        <f t="shared" si="14"/>
        <v>0.36129343048112245</v>
      </c>
      <c r="AJ9" s="126">
        <f t="shared" si="15"/>
        <v>0.89767640449438202</v>
      </c>
      <c r="AK9" s="126">
        <f t="shared" si="16"/>
        <v>0.50268817204301075</v>
      </c>
      <c r="AL9" s="126">
        <f t="shared" si="17"/>
        <v>0</v>
      </c>
      <c r="AM9" s="126">
        <f t="shared" si="18"/>
        <v>0</v>
      </c>
      <c r="AN9" s="126">
        <f t="shared" si="19"/>
        <v>0</v>
      </c>
      <c r="AO9" s="126">
        <f t="shared" si="20"/>
        <v>0</v>
      </c>
      <c r="AQ9" s="129">
        <f t="shared" si="4"/>
        <v>0.83097107438016526</v>
      </c>
      <c r="AR9" s="129">
        <f t="shared" si="5"/>
        <v>0.30638723238187832</v>
      </c>
      <c r="AS9" s="129">
        <f t="shared" si="6"/>
        <v>0.89767640449438202</v>
      </c>
      <c r="AT9" s="129">
        <f t="shared" si="7"/>
        <v>0.50268817204301075</v>
      </c>
    </row>
    <row r="10" spans="1:46" ht="17" customHeight="1" x14ac:dyDescent="0.35">
      <c r="A10" s="141" t="s">
        <v>9</v>
      </c>
      <c r="B10" s="147" t="s">
        <v>106</v>
      </c>
      <c r="C10" s="147"/>
      <c r="D10" s="149">
        <v>2053</v>
      </c>
      <c r="E10" s="151">
        <v>1196.25</v>
      </c>
      <c r="F10" s="151">
        <v>1666</v>
      </c>
      <c r="G10" s="151">
        <v>1164.5</v>
      </c>
      <c r="H10" s="149">
        <v>0</v>
      </c>
      <c r="I10" s="151">
        <v>0</v>
      </c>
      <c r="J10" s="149">
        <v>0</v>
      </c>
      <c r="K10" s="151">
        <v>0</v>
      </c>
      <c r="L10" s="151">
        <v>1116</v>
      </c>
      <c r="M10" s="151">
        <v>847.5</v>
      </c>
      <c r="N10" s="152">
        <v>1488</v>
      </c>
      <c r="O10" s="151">
        <v>1235</v>
      </c>
      <c r="P10" s="151">
        <v>0</v>
      </c>
      <c r="Q10" s="152">
        <v>0</v>
      </c>
      <c r="R10" s="151">
        <v>0</v>
      </c>
      <c r="S10" s="151">
        <v>0</v>
      </c>
      <c r="T10" s="149">
        <v>0</v>
      </c>
      <c r="U10" s="152">
        <v>0</v>
      </c>
      <c r="V10" s="152">
        <v>0</v>
      </c>
      <c r="W10" s="152">
        <v>0</v>
      </c>
      <c r="X10" s="152">
        <v>523</v>
      </c>
      <c r="Y10" s="125">
        <f t="shared" si="0"/>
        <v>3.9077437858508604</v>
      </c>
      <c r="Z10" s="125">
        <f t="shared" si="1"/>
        <v>4.5879541108986617</v>
      </c>
      <c r="AA10" s="125">
        <f t="shared" si="2"/>
        <v>0</v>
      </c>
      <c r="AB10" s="125">
        <f t="shared" si="3"/>
        <v>0</v>
      </c>
      <c r="AC10" s="125">
        <f t="shared" si="8"/>
        <v>0</v>
      </c>
      <c r="AD10" s="127">
        <f t="shared" si="9"/>
        <v>0</v>
      </c>
      <c r="AE10" s="135">
        <f t="shared" si="10"/>
        <v>8.4956978967495225</v>
      </c>
      <c r="AF10" s="126">
        <f t="shared" si="11"/>
        <v>0.5826838772528008</v>
      </c>
      <c r="AG10" s="126">
        <f t="shared" si="12"/>
        <v>0.69897959183673475</v>
      </c>
      <c r="AH10" s="126">
        <f t="shared" si="13"/>
        <v>0</v>
      </c>
      <c r="AI10" s="126">
        <f t="shared" si="14"/>
        <v>0</v>
      </c>
      <c r="AJ10" s="126">
        <f t="shared" si="15"/>
        <v>0.75940860215053763</v>
      </c>
      <c r="AK10" s="126">
        <f t="shared" si="16"/>
        <v>0.82997311827956988</v>
      </c>
      <c r="AL10" s="126">
        <f t="shared" si="17"/>
        <v>0</v>
      </c>
      <c r="AM10" s="126">
        <f t="shared" si="18"/>
        <v>0</v>
      </c>
      <c r="AN10" s="126">
        <f t="shared" si="19"/>
        <v>0</v>
      </c>
      <c r="AO10" s="126">
        <f t="shared" si="20"/>
        <v>0</v>
      </c>
      <c r="AQ10" s="129">
        <f t="shared" si="4"/>
        <v>0.5826838772528008</v>
      </c>
      <c r="AR10" s="129">
        <f t="shared" si="5"/>
        <v>0.69897959183673475</v>
      </c>
      <c r="AS10" s="129">
        <f t="shared" si="6"/>
        <v>0.75940860215053763</v>
      </c>
      <c r="AT10" s="129">
        <f t="shared" si="7"/>
        <v>0.82997311827956988</v>
      </c>
    </row>
    <row r="11" spans="1:46" ht="17" customHeight="1" x14ac:dyDescent="0.35">
      <c r="A11" s="141" t="s">
        <v>10</v>
      </c>
      <c r="B11" s="147" t="s">
        <v>116</v>
      </c>
      <c r="C11" s="147"/>
      <c r="D11" s="149">
        <v>1268.5</v>
      </c>
      <c r="E11" s="151">
        <v>906.5</v>
      </c>
      <c r="F11" s="151">
        <v>0</v>
      </c>
      <c r="G11" s="151">
        <v>72</v>
      </c>
      <c r="H11" s="149">
        <v>0</v>
      </c>
      <c r="I11" s="151">
        <v>0</v>
      </c>
      <c r="J11" s="149">
        <v>0</v>
      </c>
      <c r="K11" s="151">
        <v>0</v>
      </c>
      <c r="L11" s="151">
        <v>744</v>
      </c>
      <c r="M11" s="151">
        <v>733</v>
      </c>
      <c r="N11" s="152">
        <v>0</v>
      </c>
      <c r="O11" s="151">
        <v>12</v>
      </c>
      <c r="P11" s="151">
        <v>0</v>
      </c>
      <c r="Q11" s="152">
        <v>0</v>
      </c>
      <c r="R11" s="151">
        <v>0</v>
      </c>
      <c r="S11" s="151">
        <v>0</v>
      </c>
      <c r="T11" s="149">
        <v>0</v>
      </c>
      <c r="U11" s="152">
        <v>0</v>
      </c>
      <c r="V11" s="152">
        <v>0</v>
      </c>
      <c r="W11" s="152">
        <v>0</v>
      </c>
      <c r="X11" s="152">
        <v>216</v>
      </c>
      <c r="Y11" s="125">
        <f t="shared" si="0"/>
        <v>7.5902777777777777</v>
      </c>
      <c r="Z11" s="125">
        <f t="shared" si="1"/>
        <v>0.3888888888888889</v>
      </c>
      <c r="AA11" s="125">
        <f t="shared" si="2"/>
        <v>0</v>
      </c>
      <c r="AB11" s="125">
        <f t="shared" si="3"/>
        <v>0</v>
      </c>
      <c r="AC11" s="125">
        <f t="shared" si="8"/>
        <v>0</v>
      </c>
      <c r="AD11" s="127">
        <f t="shared" si="9"/>
        <v>0</v>
      </c>
      <c r="AE11" s="135">
        <f t="shared" si="10"/>
        <v>7.979166666666667</v>
      </c>
      <c r="AF11" s="126">
        <f t="shared" si="11"/>
        <v>0.71462357114702402</v>
      </c>
      <c r="AG11" s="126">
        <f t="shared" si="12"/>
        <v>0</v>
      </c>
      <c r="AH11" s="126">
        <f t="shared" si="13"/>
        <v>0</v>
      </c>
      <c r="AI11" s="126">
        <f t="shared" si="14"/>
        <v>0</v>
      </c>
      <c r="AJ11" s="126">
        <f t="shared" si="15"/>
        <v>0.98521505376344087</v>
      </c>
      <c r="AK11" s="126">
        <f t="shared" si="16"/>
        <v>0</v>
      </c>
      <c r="AL11" s="126">
        <f t="shared" si="17"/>
        <v>0</v>
      </c>
      <c r="AM11" s="126">
        <f t="shared" si="18"/>
        <v>0</v>
      </c>
      <c r="AN11" s="126">
        <f t="shared" si="19"/>
        <v>0</v>
      </c>
      <c r="AO11" s="126">
        <f t="shared" si="20"/>
        <v>0</v>
      </c>
      <c r="AQ11" s="129">
        <f t="shared" si="4"/>
        <v>0.71462357114702402</v>
      </c>
      <c r="AR11" s="129">
        <f>IFERROR(SUM(G11+K11)/(F11+J11),0)</f>
        <v>0</v>
      </c>
      <c r="AS11" s="129">
        <f t="shared" si="6"/>
        <v>0.98521505376344087</v>
      </c>
      <c r="AT11" s="129">
        <f>IFERROR(SUM(O11+S11)/(N11+R11),0)</f>
        <v>0</v>
      </c>
    </row>
    <row r="12" spans="1:46" ht="17" customHeight="1" x14ac:dyDescent="0.35">
      <c r="A12" s="141" t="s">
        <v>43</v>
      </c>
      <c r="B12" s="147" t="s">
        <v>109</v>
      </c>
      <c r="C12" s="147"/>
      <c r="D12" s="149">
        <v>1741</v>
      </c>
      <c r="E12" s="151">
        <v>1572</v>
      </c>
      <c r="F12" s="151">
        <v>2154.75</v>
      </c>
      <c r="G12" s="151">
        <v>1237.25</v>
      </c>
      <c r="H12" s="149">
        <v>0</v>
      </c>
      <c r="I12" s="151">
        <v>0</v>
      </c>
      <c r="J12" s="149">
        <v>332.14</v>
      </c>
      <c r="K12" s="154">
        <v>227</v>
      </c>
      <c r="L12" s="151">
        <v>1116</v>
      </c>
      <c r="M12" s="151">
        <v>947.5</v>
      </c>
      <c r="N12" s="152">
        <v>1116</v>
      </c>
      <c r="O12" s="151">
        <v>1012</v>
      </c>
      <c r="P12" s="151">
        <v>0</v>
      </c>
      <c r="Q12" s="152">
        <v>0</v>
      </c>
      <c r="R12" s="151">
        <v>0</v>
      </c>
      <c r="S12" s="151">
        <v>0</v>
      </c>
      <c r="T12" s="149">
        <v>128.57</v>
      </c>
      <c r="U12" s="152">
        <v>150</v>
      </c>
      <c r="V12" s="152">
        <v>0</v>
      </c>
      <c r="W12" s="152">
        <v>0</v>
      </c>
      <c r="X12" s="152">
        <v>790</v>
      </c>
      <c r="Y12" s="125">
        <f t="shared" si="0"/>
        <v>3.189240506329114</v>
      </c>
      <c r="Z12" s="125">
        <f t="shared" si="1"/>
        <v>2.8471518987341771</v>
      </c>
      <c r="AA12" s="125">
        <f t="shared" si="2"/>
        <v>0</v>
      </c>
      <c r="AB12" s="125">
        <f t="shared" si="3"/>
        <v>0.28734177215189871</v>
      </c>
      <c r="AC12" s="125">
        <f t="shared" si="8"/>
        <v>0.189873417721519</v>
      </c>
      <c r="AD12" s="127">
        <f t="shared" si="9"/>
        <v>0</v>
      </c>
      <c r="AE12" s="135">
        <f t="shared" si="10"/>
        <v>6.5136075949367083</v>
      </c>
      <c r="AF12" s="126">
        <f t="shared" si="11"/>
        <v>0.90292935094773119</v>
      </c>
      <c r="AG12" s="126">
        <f t="shared" si="12"/>
        <v>0.57419654252233443</v>
      </c>
      <c r="AH12" s="126">
        <f t="shared" si="13"/>
        <v>0</v>
      </c>
      <c r="AI12" s="126">
        <f t="shared" si="14"/>
        <v>0.6834467393267899</v>
      </c>
      <c r="AJ12" s="126">
        <f t="shared" si="15"/>
        <v>0.84901433691756267</v>
      </c>
      <c r="AK12" s="126">
        <f t="shared" si="16"/>
        <v>0.90681003584229392</v>
      </c>
      <c r="AL12" s="126">
        <f t="shared" si="17"/>
        <v>0</v>
      </c>
      <c r="AM12" s="126">
        <f t="shared" si="18"/>
        <v>0</v>
      </c>
      <c r="AN12" s="126">
        <f t="shared" si="19"/>
        <v>1.1666796297736641</v>
      </c>
      <c r="AO12" s="126">
        <f t="shared" si="20"/>
        <v>0</v>
      </c>
      <c r="AQ12" s="129">
        <f t="shared" si="4"/>
        <v>0.90292935094773119</v>
      </c>
      <c r="AR12" s="129">
        <f t="shared" si="5"/>
        <v>0.58878760218586268</v>
      </c>
      <c r="AS12" s="129">
        <f t="shared" si="6"/>
        <v>0.84901433691756267</v>
      </c>
      <c r="AT12" s="129">
        <f t="shared" si="7"/>
        <v>0.90681003584229392</v>
      </c>
    </row>
    <row r="13" spans="1:46" ht="17" customHeight="1" x14ac:dyDescent="0.35">
      <c r="A13" s="141" t="s">
        <v>11</v>
      </c>
      <c r="B13" s="147" t="s">
        <v>117</v>
      </c>
      <c r="C13" s="147"/>
      <c r="D13" s="149">
        <v>1637.75</v>
      </c>
      <c r="E13" s="151">
        <v>1011.17</v>
      </c>
      <c r="F13" s="151">
        <v>1634</v>
      </c>
      <c r="G13" s="151">
        <v>1093</v>
      </c>
      <c r="H13" s="149">
        <v>0</v>
      </c>
      <c r="I13" s="151">
        <v>48</v>
      </c>
      <c r="J13" s="149">
        <v>105</v>
      </c>
      <c r="K13" s="154">
        <v>55.5</v>
      </c>
      <c r="L13" s="151">
        <v>1116</v>
      </c>
      <c r="M13" s="151">
        <v>980.5</v>
      </c>
      <c r="N13" s="152">
        <v>1116</v>
      </c>
      <c r="O13" s="151">
        <v>1056</v>
      </c>
      <c r="P13" s="151">
        <v>0</v>
      </c>
      <c r="Q13" s="152">
        <v>0</v>
      </c>
      <c r="R13" s="151">
        <v>11</v>
      </c>
      <c r="S13" s="151">
        <v>0</v>
      </c>
      <c r="T13" s="149">
        <v>0</v>
      </c>
      <c r="U13" s="152">
        <v>0</v>
      </c>
      <c r="V13" s="152">
        <v>0</v>
      </c>
      <c r="W13" s="152">
        <v>0</v>
      </c>
      <c r="X13" s="152">
        <v>780</v>
      </c>
      <c r="Y13" s="125">
        <f t="shared" si="0"/>
        <v>2.5534230769230768</v>
      </c>
      <c r="Z13" s="125">
        <f t="shared" si="1"/>
        <v>2.7551282051282051</v>
      </c>
      <c r="AA13" s="125">
        <f t="shared" si="2"/>
        <v>6.1538461538461542E-2</v>
      </c>
      <c r="AB13" s="125">
        <f t="shared" si="3"/>
        <v>7.1153846153846151E-2</v>
      </c>
      <c r="AC13" s="125">
        <f t="shared" si="8"/>
        <v>0</v>
      </c>
      <c r="AD13" s="127">
        <f t="shared" si="9"/>
        <v>0</v>
      </c>
      <c r="AE13" s="135">
        <f t="shared" si="10"/>
        <v>5.4412435897435891</v>
      </c>
      <c r="AF13" s="126">
        <f t="shared" si="11"/>
        <v>0.61741413524652722</v>
      </c>
      <c r="AG13" s="126">
        <f t="shared" si="12"/>
        <v>0.66891064871481032</v>
      </c>
      <c r="AH13" s="126">
        <f t="shared" si="13"/>
        <v>0</v>
      </c>
      <c r="AI13" s="126">
        <f t="shared" si="14"/>
        <v>0.52857142857142858</v>
      </c>
      <c r="AJ13" s="126">
        <f t="shared" si="15"/>
        <v>0.87858422939068104</v>
      </c>
      <c r="AK13" s="126">
        <f t="shared" si="16"/>
        <v>0.94623655913978499</v>
      </c>
      <c r="AL13" s="126">
        <f t="shared" si="17"/>
        <v>0</v>
      </c>
      <c r="AM13" s="126">
        <f t="shared" si="18"/>
        <v>0</v>
      </c>
      <c r="AN13" s="126">
        <f t="shared" si="19"/>
        <v>0</v>
      </c>
      <c r="AO13" s="126">
        <f t="shared" si="20"/>
        <v>0</v>
      </c>
      <c r="AQ13" s="129">
        <f t="shared" si="4"/>
        <v>0.64672263776522676</v>
      </c>
      <c r="AR13" s="129">
        <f t="shared" si="5"/>
        <v>0.66043703277745835</v>
      </c>
      <c r="AS13" s="129">
        <f t="shared" si="6"/>
        <v>0.87858422939068104</v>
      </c>
      <c r="AT13" s="129">
        <f t="shared" si="7"/>
        <v>0.93700088731144626</v>
      </c>
    </row>
    <row r="14" spans="1:46" ht="17" customHeight="1" x14ac:dyDescent="0.35">
      <c r="A14" s="141" t="s">
        <v>12</v>
      </c>
      <c r="B14" s="147" t="s">
        <v>110</v>
      </c>
      <c r="C14" s="147"/>
      <c r="D14" s="149">
        <v>1466</v>
      </c>
      <c r="E14" s="151">
        <v>955.25</v>
      </c>
      <c r="F14" s="151">
        <v>978.5</v>
      </c>
      <c r="G14" s="151">
        <v>944</v>
      </c>
      <c r="H14" s="149">
        <v>166</v>
      </c>
      <c r="I14" s="151">
        <v>130</v>
      </c>
      <c r="J14" s="149">
        <v>0</v>
      </c>
      <c r="K14" s="151">
        <v>0</v>
      </c>
      <c r="L14" s="151">
        <v>1488</v>
      </c>
      <c r="M14" s="151">
        <v>946.5</v>
      </c>
      <c r="N14" s="152">
        <v>744</v>
      </c>
      <c r="O14" s="151">
        <v>972</v>
      </c>
      <c r="P14" s="151">
        <v>0</v>
      </c>
      <c r="Q14" s="152">
        <v>0</v>
      </c>
      <c r="R14" s="151">
        <v>0</v>
      </c>
      <c r="S14" s="151">
        <v>0</v>
      </c>
      <c r="T14" s="149">
        <v>0</v>
      </c>
      <c r="U14" s="152">
        <v>0</v>
      </c>
      <c r="V14" s="152">
        <v>0</v>
      </c>
      <c r="W14" s="152">
        <v>0</v>
      </c>
      <c r="X14" s="152">
        <v>324</v>
      </c>
      <c r="Y14" s="125">
        <f t="shared" si="0"/>
        <v>5.8695987654320989</v>
      </c>
      <c r="Z14" s="125">
        <f t="shared" si="1"/>
        <v>5.9135802469135799</v>
      </c>
      <c r="AA14" s="125">
        <f t="shared" si="2"/>
        <v>0.40123456790123457</v>
      </c>
      <c r="AB14" s="125">
        <f t="shared" si="3"/>
        <v>0</v>
      </c>
      <c r="AC14" s="125">
        <f t="shared" si="8"/>
        <v>0</v>
      </c>
      <c r="AD14" s="127">
        <f t="shared" si="9"/>
        <v>0</v>
      </c>
      <c r="AE14" s="135">
        <f t="shared" si="10"/>
        <v>12.184413580246913</v>
      </c>
      <c r="AF14" s="126">
        <f t="shared" si="11"/>
        <v>0.65160300136425653</v>
      </c>
      <c r="AG14" s="126">
        <f t="shared" si="12"/>
        <v>0.96474195196729684</v>
      </c>
      <c r="AH14" s="126">
        <f t="shared" si="13"/>
        <v>0.7831325301204819</v>
      </c>
      <c r="AI14" s="126">
        <f t="shared" si="14"/>
        <v>0</v>
      </c>
      <c r="AJ14" s="126">
        <f t="shared" si="15"/>
        <v>0.63608870967741937</v>
      </c>
      <c r="AK14" s="126">
        <f t="shared" si="16"/>
        <v>1.3064516129032258</v>
      </c>
      <c r="AL14" s="126">
        <f t="shared" si="17"/>
        <v>0</v>
      </c>
      <c r="AM14" s="126">
        <f t="shared" si="18"/>
        <v>0</v>
      </c>
      <c r="AN14" s="126">
        <f t="shared" si="19"/>
        <v>0</v>
      </c>
      <c r="AO14" s="126">
        <f t="shared" si="20"/>
        <v>0</v>
      </c>
      <c r="AQ14" s="129">
        <f t="shared" si="4"/>
        <v>0.66498161764705888</v>
      </c>
      <c r="AR14" s="129">
        <f t="shared" si="5"/>
        <v>0.96474195196729684</v>
      </c>
      <c r="AS14" s="129">
        <f t="shared" si="6"/>
        <v>0.63608870967741937</v>
      </c>
      <c r="AT14" s="129">
        <f t="shared" si="7"/>
        <v>1.3064516129032258</v>
      </c>
    </row>
    <row r="15" spans="1:46" ht="17" customHeight="1" x14ac:dyDescent="0.35">
      <c r="A15" s="141" t="s">
        <v>13</v>
      </c>
      <c r="B15" s="147" t="s">
        <v>111</v>
      </c>
      <c r="C15" s="147"/>
      <c r="D15" s="149">
        <v>7055.5</v>
      </c>
      <c r="E15" s="151">
        <v>5105.5</v>
      </c>
      <c r="F15" s="151">
        <v>1116</v>
      </c>
      <c r="G15" s="151">
        <v>842.5</v>
      </c>
      <c r="H15" s="149">
        <v>0</v>
      </c>
      <c r="I15" s="151">
        <v>0</v>
      </c>
      <c r="J15" s="149">
        <v>0</v>
      </c>
      <c r="K15" s="151">
        <v>0</v>
      </c>
      <c r="L15" s="151">
        <v>6324.5</v>
      </c>
      <c r="M15" s="151">
        <v>5021</v>
      </c>
      <c r="N15" s="152">
        <v>1116</v>
      </c>
      <c r="O15" s="151">
        <v>670.5</v>
      </c>
      <c r="P15" s="151">
        <v>0</v>
      </c>
      <c r="Q15" s="152">
        <v>0</v>
      </c>
      <c r="R15" s="151">
        <v>0</v>
      </c>
      <c r="S15" s="151">
        <v>0</v>
      </c>
      <c r="T15" s="149">
        <v>0</v>
      </c>
      <c r="U15" s="152">
        <v>0</v>
      </c>
      <c r="V15" s="152">
        <v>0</v>
      </c>
      <c r="W15" s="152">
        <v>0</v>
      </c>
      <c r="X15" s="152">
        <v>381</v>
      </c>
      <c r="Y15" s="125">
        <f t="shared" si="0"/>
        <v>26.578740157480315</v>
      </c>
      <c r="Z15" s="125">
        <f t="shared" si="1"/>
        <v>3.9711286089238844</v>
      </c>
      <c r="AA15" s="125">
        <f t="shared" si="2"/>
        <v>0</v>
      </c>
      <c r="AB15" s="125">
        <f t="shared" si="3"/>
        <v>0</v>
      </c>
      <c r="AC15" s="125">
        <f t="shared" si="8"/>
        <v>0</v>
      </c>
      <c r="AD15" s="127">
        <f t="shared" si="9"/>
        <v>0</v>
      </c>
      <c r="AE15" s="135">
        <f t="shared" si="10"/>
        <v>30.549868766404199</v>
      </c>
      <c r="AF15" s="126">
        <f t="shared" si="11"/>
        <v>0.7236198710226065</v>
      </c>
      <c r="AG15" s="126">
        <f t="shared" si="12"/>
        <v>0.75492831541218641</v>
      </c>
      <c r="AH15" s="126">
        <f t="shared" si="13"/>
        <v>0</v>
      </c>
      <c r="AI15" s="126">
        <f t="shared" si="14"/>
        <v>0</v>
      </c>
      <c r="AJ15" s="126">
        <f t="shared" si="15"/>
        <v>0.79389675073128307</v>
      </c>
      <c r="AK15" s="126">
        <f t="shared" si="16"/>
        <v>0.60080645161290325</v>
      </c>
      <c r="AL15" s="126">
        <f t="shared" si="17"/>
        <v>0</v>
      </c>
      <c r="AM15" s="126">
        <f t="shared" si="18"/>
        <v>0</v>
      </c>
      <c r="AN15" s="126">
        <f t="shared" si="19"/>
        <v>0</v>
      </c>
      <c r="AO15" s="126">
        <f t="shared" si="20"/>
        <v>0</v>
      </c>
      <c r="AQ15" s="129">
        <f t="shared" si="4"/>
        <v>0.7236198710226065</v>
      </c>
      <c r="AR15" s="129">
        <f t="shared" si="5"/>
        <v>0.75492831541218641</v>
      </c>
      <c r="AS15" s="129">
        <f t="shared" si="6"/>
        <v>0.79389675073128307</v>
      </c>
      <c r="AT15" s="129">
        <f t="shared" si="7"/>
        <v>0.60080645161290325</v>
      </c>
    </row>
    <row r="16" spans="1:46" ht="17" customHeight="1" x14ac:dyDescent="0.35">
      <c r="A16" s="141" t="s">
        <v>115</v>
      </c>
      <c r="B16" s="147" t="s">
        <v>120</v>
      </c>
      <c r="C16" s="147"/>
      <c r="D16" s="149">
        <v>6407.5</v>
      </c>
      <c r="E16" s="151">
        <v>4908.8</v>
      </c>
      <c r="F16" s="151">
        <v>4983.5</v>
      </c>
      <c r="G16" s="151">
        <v>2929.75</v>
      </c>
      <c r="H16" s="149">
        <v>0</v>
      </c>
      <c r="I16" s="151">
        <v>0</v>
      </c>
      <c r="J16" s="149">
        <v>0</v>
      </c>
      <c r="K16" s="151">
        <v>0</v>
      </c>
      <c r="L16" s="151">
        <v>4832.83</v>
      </c>
      <c r="M16" s="151">
        <v>3958.08</v>
      </c>
      <c r="N16" s="152">
        <v>1110</v>
      </c>
      <c r="O16" s="151">
        <v>828</v>
      </c>
      <c r="P16" s="151">
        <v>0</v>
      </c>
      <c r="Q16" s="152">
        <v>0</v>
      </c>
      <c r="R16" s="151">
        <v>0</v>
      </c>
      <c r="S16" s="151">
        <v>0</v>
      </c>
      <c r="T16" s="149">
        <v>0</v>
      </c>
      <c r="U16" s="152">
        <v>0</v>
      </c>
      <c r="V16" s="152">
        <v>0</v>
      </c>
      <c r="W16" s="152">
        <v>0</v>
      </c>
      <c r="X16" s="152">
        <v>689</v>
      </c>
      <c r="Y16" s="125">
        <f t="shared" si="0"/>
        <v>12.869201741654573</v>
      </c>
      <c r="Z16" s="125">
        <f t="shared" si="1"/>
        <v>5.4539187227866472</v>
      </c>
      <c r="AA16" s="125">
        <f t="shared" si="2"/>
        <v>0</v>
      </c>
      <c r="AB16" s="125">
        <f t="shared" si="3"/>
        <v>0</v>
      </c>
      <c r="AC16" s="125">
        <f t="shared" si="8"/>
        <v>0</v>
      </c>
      <c r="AD16" s="127">
        <f t="shared" si="9"/>
        <v>0</v>
      </c>
      <c r="AE16" s="135">
        <f t="shared" si="10"/>
        <v>18.323120464441221</v>
      </c>
      <c r="AF16" s="126">
        <f t="shared" si="11"/>
        <v>0.76610222395630123</v>
      </c>
      <c r="AG16" s="126">
        <f t="shared" si="12"/>
        <v>0.58789003712250432</v>
      </c>
      <c r="AH16" s="126">
        <f t="shared" si="13"/>
        <v>0</v>
      </c>
      <c r="AI16" s="126">
        <f t="shared" si="14"/>
        <v>0</v>
      </c>
      <c r="AJ16" s="126">
        <f t="shared" si="15"/>
        <v>0.81899839224636495</v>
      </c>
      <c r="AK16" s="126">
        <f t="shared" si="16"/>
        <v>0.74594594594594599</v>
      </c>
      <c r="AL16" s="126">
        <f t="shared" si="17"/>
        <v>0</v>
      </c>
      <c r="AM16" s="126">
        <f t="shared" si="18"/>
        <v>0</v>
      </c>
      <c r="AN16" s="126">
        <f t="shared" si="19"/>
        <v>0</v>
      </c>
      <c r="AO16" s="126">
        <f t="shared" si="20"/>
        <v>0</v>
      </c>
      <c r="AQ16" s="129">
        <f t="shared" si="4"/>
        <v>0.76610222395630123</v>
      </c>
      <c r="AR16" s="129">
        <f t="shared" si="5"/>
        <v>0.58789003712250432</v>
      </c>
      <c r="AS16" s="129">
        <f t="shared" si="6"/>
        <v>0.81899839224636495</v>
      </c>
      <c r="AT16" s="129">
        <f t="shared" si="7"/>
        <v>0.74594594594594599</v>
      </c>
    </row>
    <row r="17" spans="1:46" ht="17" customHeight="1" x14ac:dyDescent="0.35">
      <c r="A17" s="141" t="s">
        <v>14</v>
      </c>
      <c r="B17" s="147" t="s">
        <v>117</v>
      </c>
      <c r="C17" s="147"/>
      <c r="D17" s="149">
        <v>3373.13</v>
      </c>
      <c r="E17" s="151">
        <v>2362.17</v>
      </c>
      <c r="F17" s="151">
        <v>2108.5</v>
      </c>
      <c r="G17" s="151">
        <v>1083</v>
      </c>
      <c r="H17" s="149">
        <v>398.87</v>
      </c>
      <c r="I17" s="151">
        <v>403</v>
      </c>
      <c r="J17" s="149">
        <v>113</v>
      </c>
      <c r="K17" s="154">
        <v>84</v>
      </c>
      <c r="L17" s="151">
        <v>2604</v>
      </c>
      <c r="M17" s="151">
        <v>2225.58</v>
      </c>
      <c r="N17" s="152">
        <v>1482</v>
      </c>
      <c r="O17" s="151">
        <v>984</v>
      </c>
      <c r="P17" s="151">
        <v>0</v>
      </c>
      <c r="Q17" s="152">
        <v>24</v>
      </c>
      <c r="R17" s="151">
        <v>46</v>
      </c>
      <c r="S17" s="151">
        <v>12</v>
      </c>
      <c r="T17" s="149">
        <v>0</v>
      </c>
      <c r="U17" s="152">
        <v>0</v>
      </c>
      <c r="V17" s="152">
        <v>0</v>
      </c>
      <c r="W17" s="152">
        <v>0</v>
      </c>
      <c r="X17" s="152">
        <v>627</v>
      </c>
      <c r="Y17" s="125">
        <f t="shared" si="0"/>
        <v>7.3169856459330145</v>
      </c>
      <c r="Z17" s="125">
        <f t="shared" si="1"/>
        <v>3.2966507177033493</v>
      </c>
      <c r="AA17" s="125">
        <f t="shared" si="2"/>
        <v>0.68102073365231264</v>
      </c>
      <c r="AB17" s="125">
        <f t="shared" si="3"/>
        <v>0.15311004784688995</v>
      </c>
      <c r="AC17" s="125">
        <f t="shared" si="8"/>
        <v>0</v>
      </c>
      <c r="AD17" s="127">
        <f t="shared" si="9"/>
        <v>0</v>
      </c>
      <c r="AE17" s="135">
        <f t="shared" si="10"/>
        <v>11.447767145135566</v>
      </c>
      <c r="AF17" s="126">
        <f t="shared" si="11"/>
        <v>0.70029023488569964</v>
      </c>
      <c r="AG17" s="126">
        <f t="shared" si="12"/>
        <v>0.5136352857481622</v>
      </c>
      <c r="AH17" s="126">
        <f t="shared" si="13"/>
        <v>1.0103542507583925</v>
      </c>
      <c r="AI17" s="126">
        <f t="shared" si="14"/>
        <v>0.74336283185840712</v>
      </c>
      <c r="AJ17" s="126">
        <f t="shared" si="15"/>
        <v>0.85467741935483865</v>
      </c>
      <c r="AK17" s="126">
        <f t="shared" si="16"/>
        <v>0.66396761133603244</v>
      </c>
      <c r="AL17" s="126">
        <f t="shared" si="17"/>
        <v>0</v>
      </c>
      <c r="AM17" s="126">
        <f t="shared" si="18"/>
        <v>0.2608695652173913</v>
      </c>
      <c r="AN17" s="126">
        <f t="shared" si="19"/>
        <v>0</v>
      </c>
      <c r="AO17" s="126">
        <f t="shared" si="20"/>
        <v>0</v>
      </c>
      <c r="AQ17" s="129">
        <f t="shared" si="4"/>
        <v>0.73307794273594917</v>
      </c>
      <c r="AR17" s="129">
        <f t="shared" si="5"/>
        <v>0.52532072923700202</v>
      </c>
      <c r="AS17" s="129">
        <f t="shared" si="6"/>
        <v>0.86389400921658988</v>
      </c>
      <c r="AT17" s="129">
        <f t="shared" si="7"/>
        <v>0.65183246073298429</v>
      </c>
    </row>
    <row r="18" spans="1:46" ht="17" customHeight="1" x14ac:dyDescent="0.35">
      <c r="A18" s="141" t="s">
        <v>15</v>
      </c>
      <c r="B18" s="147" t="s">
        <v>117</v>
      </c>
      <c r="C18" s="147"/>
      <c r="D18" s="149">
        <v>1013.5</v>
      </c>
      <c r="E18" s="151">
        <v>780.75</v>
      </c>
      <c r="F18" s="151">
        <v>779</v>
      </c>
      <c r="G18" s="151">
        <v>608</v>
      </c>
      <c r="H18" s="149">
        <v>159</v>
      </c>
      <c r="I18" s="151">
        <v>75</v>
      </c>
      <c r="J18" s="149">
        <v>166.07</v>
      </c>
      <c r="K18" s="154">
        <v>81</v>
      </c>
      <c r="L18" s="151">
        <v>744</v>
      </c>
      <c r="M18" s="151">
        <v>732.5</v>
      </c>
      <c r="N18" s="152">
        <v>744</v>
      </c>
      <c r="O18" s="151">
        <v>679</v>
      </c>
      <c r="P18" s="151">
        <v>0</v>
      </c>
      <c r="Q18" s="152">
        <v>0</v>
      </c>
      <c r="R18" s="151">
        <v>0</v>
      </c>
      <c r="S18" s="151">
        <v>0</v>
      </c>
      <c r="T18" s="149">
        <v>0</v>
      </c>
      <c r="U18" s="152">
        <v>0</v>
      </c>
      <c r="V18" s="152">
        <v>0</v>
      </c>
      <c r="W18" s="152">
        <v>0</v>
      </c>
      <c r="X18" s="152">
        <v>496</v>
      </c>
      <c r="Y18" s="125">
        <f t="shared" si="0"/>
        <v>3.050907258064516</v>
      </c>
      <c r="Z18" s="125">
        <f t="shared" si="1"/>
        <v>2.594758064516129</v>
      </c>
      <c r="AA18" s="125">
        <f t="shared" si="2"/>
        <v>0.15120967741935484</v>
      </c>
      <c r="AB18" s="125">
        <f t="shared" si="3"/>
        <v>0.16330645161290322</v>
      </c>
      <c r="AC18" s="125">
        <f t="shared" si="8"/>
        <v>0</v>
      </c>
      <c r="AD18" s="127">
        <f t="shared" si="9"/>
        <v>0</v>
      </c>
      <c r="AE18" s="135">
        <f t="shared" si="10"/>
        <v>5.960181451612903</v>
      </c>
      <c r="AF18" s="128">
        <f t="shared" si="11"/>
        <v>0.77035027133695111</v>
      </c>
      <c r="AG18" s="126">
        <f t="shared" si="12"/>
        <v>0.78048780487804881</v>
      </c>
      <c r="AH18" s="126">
        <f t="shared" si="13"/>
        <v>0.47169811320754718</v>
      </c>
      <c r="AI18" s="126">
        <f t="shared" si="14"/>
        <v>0.48774613114951526</v>
      </c>
      <c r="AJ18" s="128">
        <f t="shared" si="15"/>
        <v>0.98454301075268813</v>
      </c>
      <c r="AK18" s="126">
        <f t="shared" si="16"/>
        <v>0.9126344086021505</v>
      </c>
      <c r="AL18" s="126">
        <f t="shared" si="17"/>
        <v>0</v>
      </c>
      <c r="AM18" s="126">
        <f t="shared" si="18"/>
        <v>0</v>
      </c>
      <c r="AN18" s="126">
        <f t="shared" si="19"/>
        <v>0</v>
      </c>
      <c r="AO18" s="126">
        <f t="shared" si="20"/>
        <v>0</v>
      </c>
      <c r="AQ18" s="129">
        <f t="shared" si="4"/>
        <v>0.72985074626865676</v>
      </c>
      <c r="AR18" s="129">
        <f t="shared" si="5"/>
        <v>0.72904652565418437</v>
      </c>
      <c r="AS18" s="129">
        <f t="shared" si="6"/>
        <v>0.98454301075268813</v>
      </c>
      <c r="AT18" s="129">
        <f t="shared" si="7"/>
        <v>0.9126344086021505</v>
      </c>
    </row>
    <row r="19" spans="1:46" ht="17" customHeight="1" x14ac:dyDescent="0.35">
      <c r="A19" s="141" t="s">
        <v>16</v>
      </c>
      <c r="B19" s="147" t="s">
        <v>106</v>
      </c>
      <c r="C19" s="147"/>
      <c r="D19" s="149">
        <v>2103</v>
      </c>
      <c r="E19" s="151">
        <v>1465.08</v>
      </c>
      <c r="F19" s="151">
        <v>1534</v>
      </c>
      <c r="G19" s="151">
        <v>1187.5</v>
      </c>
      <c r="H19" s="149">
        <v>0</v>
      </c>
      <c r="I19" s="151">
        <v>0</v>
      </c>
      <c r="J19" s="149">
        <v>0</v>
      </c>
      <c r="K19" s="151">
        <v>0</v>
      </c>
      <c r="L19" s="151">
        <v>1116</v>
      </c>
      <c r="M19" s="151">
        <v>1078</v>
      </c>
      <c r="N19" s="152">
        <v>1475.52</v>
      </c>
      <c r="O19" s="151">
        <v>1211</v>
      </c>
      <c r="P19" s="151">
        <v>0</v>
      </c>
      <c r="Q19" s="152">
        <v>0</v>
      </c>
      <c r="R19" s="151">
        <v>0</v>
      </c>
      <c r="S19" s="151">
        <v>0</v>
      </c>
      <c r="T19" s="149">
        <v>0</v>
      </c>
      <c r="U19" s="152">
        <v>0</v>
      </c>
      <c r="V19" s="152">
        <v>0</v>
      </c>
      <c r="W19" s="152">
        <v>0</v>
      </c>
      <c r="X19" s="152">
        <v>756</v>
      </c>
      <c r="Y19" s="125">
        <f t="shared" si="0"/>
        <v>3.3638624338624337</v>
      </c>
      <c r="Z19" s="125">
        <f t="shared" si="1"/>
        <v>3.1726190476190474</v>
      </c>
      <c r="AA19" s="125">
        <f t="shared" si="2"/>
        <v>0</v>
      </c>
      <c r="AB19" s="125">
        <f t="shared" si="3"/>
        <v>0</v>
      </c>
      <c r="AC19" s="125">
        <f t="shared" si="8"/>
        <v>0</v>
      </c>
      <c r="AD19" s="127">
        <f t="shared" si="9"/>
        <v>0</v>
      </c>
      <c r="AE19" s="135">
        <f t="shared" si="10"/>
        <v>6.5364814814814807</v>
      </c>
      <c r="AF19" s="128">
        <f t="shared" si="11"/>
        <v>0.69666191155492152</v>
      </c>
      <c r="AG19" s="126">
        <f t="shared" si="12"/>
        <v>0.77411994784876137</v>
      </c>
      <c r="AH19" s="126">
        <f t="shared" si="13"/>
        <v>0</v>
      </c>
      <c r="AI19" s="126">
        <f t="shared" si="14"/>
        <v>0</v>
      </c>
      <c r="AJ19" s="128">
        <f t="shared" si="15"/>
        <v>0.96594982078853042</v>
      </c>
      <c r="AK19" s="126">
        <f t="shared" si="16"/>
        <v>0.8207276078941661</v>
      </c>
      <c r="AL19" s="126">
        <f t="shared" si="17"/>
        <v>0</v>
      </c>
      <c r="AM19" s="126">
        <f t="shared" si="18"/>
        <v>0</v>
      </c>
      <c r="AN19" s="126">
        <f t="shared" si="19"/>
        <v>0</v>
      </c>
      <c r="AO19" s="126">
        <f t="shared" si="20"/>
        <v>0</v>
      </c>
      <c r="AQ19" s="129">
        <f t="shared" si="4"/>
        <v>0.69666191155492152</v>
      </c>
      <c r="AR19" s="129">
        <f t="shared" si="5"/>
        <v>0.77411994784876137</v>
      </c>
      <c r="AS19" s="129">
        <f t="shared" si="6"/>
        <v>0.96594982078853042</v>
      </c>
      <c r="AT19" s="129">
        <f t="shared" si="7"/>
        <v>0.8207276078941661</v>
      </c>
    </row>
    <row r="20" spans="1:46" ht="17" customHeight="1" x14ac:dyDescent="0.35">
      <c r="A20" s="141" t="s">
        <v>17</v>
      </c>
      <c r="B20" s="147" t="s">
        <v>118</v>
      </c>
      <c r="C20" s="147"/>
      <c r="D20" s="149">
        <v>3048</v>
      </c>
      <c r="E20" s="151">
        <v>1999.75</v>
      </c>
      <c r="F20" s="151">
        <v>433</v>
      </c>
      <c r="G20" s="151">
        <v>182.5</v>
      </c>
      <c r="H20" s="149">
        <v>0</v>
      </c>
      <c r="I20" s="151">
        <v>0</v>
      </c>
      <c r="J20" s="149">
        <v>0</v>
      </c>
      <c r="K20" s="151">
        <v>0</v>
      </c>
      <c r="L20" s="151">
        <v>2220</v>
      </c>
      <c r="M20" s="151">
        <v>1568.5</v>
      </c>
      <c r="N20" s="152">
        <v>372</v>
      </c>
      <c r="O20" s="151">
        <v>348</v>
      </c>
      <c r="P20" s="151">
        <v>0</v>
      </c>
      <c r="Q20" s="152">
        <v>0</v>
      </c>
      <c r="R20" s="151">
        <v>0</v>
      </c>
      <c r="S20" s="151">
        <v>0</v>
      </c>
      <c r="T20" s="149">
        <v>0</v>
      </c>
      <c r="U20" s="152">
        <v>0</v>
      </c>
      <c r="V20" s="152">
        <v>0</v>
      </c>
      <c r="W20" s="152">
        <v>0</v>
      </c>
      <c r="X20" s="152">
        <v>0</v>
      </c>
      <c r="Y20" s="152">
        <v>0</v>
      </c>
      <c r="Z20" s="152">
        <v>0</v>
      </c>
      <c r="AA20" s="152">
        <v>0</v>
      </c>
      <c r="AB20" s="152">
        <v>0</v>
      </c>
      <c r="AC20" s="152">
        <v>0</v>
      </c>
      <c r="AD20" s="127">
        <v>0</v>
      </c>
      <c r="AE20" s="135">
        <f t="shared" si="10"/>
        <v>0</v>
      </c>
      <c r="AF20" s="128">
        <f t="shared" si="11"/>
        <v>0.65608595800524938</v>
      </c>
      <c r="AG20" s="126">
        <f t="shared" si="12"/>
        <v>0.42147806004618937</v>
      </c>
      <c r="AH20" s="126">
        <f t="shared" si="13"/>
        <v>0</v>
      </c>
      <c r="AI20" s="126">
        <f t="shared" si="14"/>
        <v>0</v>
      </c>
      <c r="AJ20" s="128">
        <f t="shared" si="15"/>
        <v>0.70653153153153159</v>
      </c>
      <c r="AK20" s="126">
        <f t="shared" si="16"/>
        <v>0.93548387096774188</v>
      </c>
      <c r="AL20" s="126">
        <f t="shared" si="17"/>
        <v>0</v>
      </c>
      <c r="AM20" s="126">
        <f t="shared" si="18"/>
        <v>0</v>
      </c>
      <c r="AN20" s="126">
        <f t="shared" si="19"/>
        <v>0</v>
      </c>
      <c r="AO20" s="126">
        <f t="shared" si="20"/>
        <v>0</v>
      </c>
      <c r="AQ20" s="129">
        <f t="shared" si="4"/>
        <v>0.65608595800524938</v>
      </c>
      <c r="AR20" s="129">
        <f t="shared" si="5"/>
        <v>0.42147806004618937</v>
      </c>
      <c r="AS20" s="129">
        <f t="shared" si="6"/>
        <v>0.70653153153153159</v>
      </c>
      <c r="AT20" s="129">
        <f t="shared" si="7"/>
        <v>0.93548387096774188</v>
      </c>
    </row>
    <row r="21" spans="1:46" ht="17" customHeight="1" x14ac:dyDescent="0.35">
      <c r="A21" s="141" t="s">
        <v>18</v>
      </c>
      <c r="B21" s="147" t="s">
        <v>112</v>
      </c>
      <c r="C21" s="147"/>
      <c r="D21" s="149">
        <v>1497.5</v>
      </c>
      <c r="E21" s="151">
        <v>1252.3</v>
      </c>
      <c r="F21" s="151">
        <v>1569.75</v>
      </c>
      <c r="G21" s="151">
        <v>1253.5</v>
      </c>
      <c r="H21" s="149">
        <v>241</v>
      </c>
      <c r="I21" s="151">
        <v>324</v>
      </c>
      <c r="J21" s="149">
        <v>166</v>
      </c>
      <c r="K21" s="151">
        <v>72</v>
      </c>
      <c r="L21" s="151">
        <v>1025</v>
      </c>
      <c r="M21" s="151">
        <v>946.5</v>
      </c>
      <c r="N21" s="152">
        <v>1116</v>
      </c>
      <c r="O21" s="151">
        <v>985</v>
      </c>
      <c r="P21" s="151">
        <v>91</v>
      </c>
      <c r="Q21" s="152">
        <v>36</v>
      </c>
      <c r="R21" s="151">
        <v>0</v>
      </c>
      <c r="S21" s="151">
        <v>0</v>
      </c>
      <c r="T21" s="149">
        <v>0</v>
      </c>
      <c r="U21" s="152">
        <v>0</v>
      </c>
      <c r="V21" s="152">
        <v>0</v>
      </c>
      <c r="W21" s="152">
        <v>0</v>
      </c>
      <c r="X21" s="152">
        <v>668</v>
      </c>
      <c r="Y21" s="125">
        <f t="shared" si="0"/>
        <v>3.2916167664670661</v>
      </c>
      <c r="Z21" s="125">
        <f t="shared" si="1"/>
        <v>3.3510479041916166</v>
      </c>
      <c r="AA21" s="125">
        <f t="shared" si="2"/>
        <v>0.53892215568862278</v>
      </c>
      <c r="AB21" s="125">
        <f t="shared" si="3"/>
        <v>0.10778443113772455</v>
      </c>
      <c r="AC21" s="125">
        <f t="shared" ref="AC21:AC28" si="21">SUM(U21)/X21</f>
        <v>0</v>
      </c>
      <c r="AD21" s="127">
        <f t="shared" ref="AD21:AD28" si="22">SUM(W21)/X21</f>
        <v>0</v>
      </c>
      <c r="AE21" s="135">
        <f t="shared" ref="AE21:AE28" si="23">SUM(Y21:AD21)</f>
        <v>7.2893712574850289</v>
      </c>
      <c r="AF21" s="128">
        <f t="shared" si="11"/>
        <v>0.8362604340567612</v>
      </c>
      <c r="AG21" s="126">
        <f t="shared" si="12"/>
        <v>0.79853479853479858</v>
      </c>
      <c r="AH21" s="126">
        <f t="shared" si="13"/>
        <v>1.3443983402489628</v>
      </c>
      <c r="AI21" s="126">
        <f t="shared" si="14"/>
        <v>0.43373493975903615</v>
      </c>
      <c r="AJ21" s="128">
        <f t="shared" si="15"/>
        <v>0.92341463414634151</v>
      </c>
      <c r="AK21" s="126">
        <f t="shared" si="16"/>
        <v>0.88261648745519716</v>
      </c>
      <c r="AL21" s="126">
        <f t="shared" si="17"/>
        <v>2.5277777777777777</v>
      </c>
      <c r="AM21" s="126">
        <f t="shared" si="18"/>
        <v>0</v>
      </c>
      <c r="AN21" s="126">
        <f t="shared" si="19"/>
        <v>0</v>
      </c>
      <c r="AO21" s="126">
        <f t="shared" si="20"/>
        <v>0</v>
      </c>
      <c r="AQ21" s="129">
        <f t="shared" si="4"/>
        <v>0.90670117917745185</v>
      </c>
      <c r="AR21" s="129">
        <f t="shared" si="5"/>
        <v>0.76364683854241677</v>
      </c>
      <c r="AS21" s="129">
        <f t="shared" si="6"/>
        <v>0.8803763440860215</v>
      </c>
      <c r="AT21" s="129">
        <f t="shared" si="7"/>
        <v>0.88261648745519716</v>
      </c>
    </row>
    <row r="22" spans="1:46" ht="17" customHeight="1" x14ac:dyDescent="0.35">
      <c r="A22" s="141" t="s">
        <v>19</v>
      </c>
      <c r="B22" s="147" t="s">
        <v>113</v>
      </c>
      <c r="C22" s="147"/>
      <c r="D22" s="149">
        <v>1405.5</v>
      </c>
      <c r="E22" s="151">
        <v>1060.42</v>
      </c>
      <c r="F22" s="151">
        <v>1388.5</v>
      </c>
      <c r="G22" s="151">
        <v>989.5</v>
      </c>
      <c r="H22" s="149">
        <v>0</v>
      </c>
      <c r="I22" s="151">
        <v>0</v>
      </c>
      <c r="J22" s="149">
        <v>0</v>
      </c>
      <c r="K22" s="151">
        <v>0</v>
      </c>
      <c r="L22" s="151">
        <v>1116</v>
      </c>
      <c r="M22" s="151">
        <v>835</v>
      </c>
      <c r="N22" s="152">
        <v>1116</v>
      </c>
      <c r="O22" s="151">
        <v>948</v>
      </c>
      <c r="P22" s="151">
        <v>0</v>
      </c>
      <c r="Q22" s="152">
        <v>0</v>
      </c>
      <c r="R22" s="151">
        <v>0</v>
      </c>
      <c r="S22" s="151">
        <v>0</v>
      </c>
      <c r="T22" s="149">
        <v>0</v>
      </c>
      <c r="U22" s="152">
        <v>0</v>
      </c>
      <c r="V22" s="152">
        <v>0</v>
      </c>
      <c r="W22" s="152">
        <v>0</v>
      </c>
      <c r="X22" s="152">
        <v>552</v>
      </c>
      <c r="Y22" s="125">
        <f t="shared" si="0"/>
        <v>3.4337318840579711</v>
      </c>
      <c r="Z22" s="125">
        <f t="shared" si="1"/>
        <v>3.5099637681159419</v>
      </c>
      <c r="AA22" s="125">
        <f t="shared" si="2"/>
        <v>0</v>
      </c>
      <c r="AB22" s="125">
        <f t="shared" si="3"/>
        <v>0</v>
      </c>
      <c r="AC22" s="125">
        <f t="shared" si="21"/>
        <v>0</v>
      </c>
      <c r="AD22" s="127">
        <f t="shared" si="22"/>
        <v>0</v>
      </c>
      <c r="AE22" s="135">
        <f t="shared" si="23"/>
        <v>6.943695652173913</v>
      </c>
      <c r="AF22" s="128">
        <f t="shared" si="11"/>
        <v>0.75447883315546072</v>
      </c>
      <c r="AG22" s="126">
        <f t="shared" si="12"/>
        <v>0.71263953907093991</v>
      </c>
      <c r="AH22" s="126">
        <f t="shared" si="13"/>
        <v>0</v>
      </c>
      <c r="AI22" s="126">
        <f t="shared" si="14"/>
        <v>0</v>
      </c>
      <c r="AJ22" s="128">
        <f t="shared" si="15"/>
        <v>0.74820788530465954</v>
      </c>
      <c r="AK22" s="126">
        <f t="shared" si="16"/>
        <v>0.84946236559139787</v>
      </c>
      <c r="AL22" s="126">
        <f t="shared" si="17"/>
        <v>0</v>
      </c>
      <c r="AM22" s="126">
        <f t="shared" si="18"/>
        <v>0</v>
      </c>
      <c r="AN22" s="126">
        <f t="shared" si="19"/>
        <v>0</v>
      </c>
      <c r="AO22" s="126">
        <f t="shared" si="20"/>
        <v>0</v>
      </c>
      <c r="AQ22" s="129">
        <f t="shared" si="4"/>
        <v>0.75447883315546072</v>
      </c>
      <c r="AR22" s="129">
        <f t="shared" si="5"/>
        <v>0.71263953907093991</v>
      </c>
      <c r="AS22" s="129">
        <f t="shared" si="6"/>
        <v>0.74820788530465954</v>
      </c>
      <c r="AT22" s="129">
        <f t="shared" si="7"/>
        <v>0.84946236559139787</v>
      </c>
    </row>
    <row r="23" spans="1:46" ht="17" customHeight="1" x14ac:dyDescent="0.35">
      <c r="A23" s="141" t="s">
        <v>45</v>
      </c>
      <c r="B23" s="147" t="s">
        <v>113</v>
      </c>
      <c r="C23" s="147"/>
      <c r="D23" s="149">
        <v>2093.5</v>
      </c>
      <c r="E23" s="151">
        <v>1650</v>
      </c>
      <c r="F23" s="151">
        <v>1882</v>
      </c>
      <c r="G23" s="151">
        <v>1427.17</v>
      </c>
      <c r="H23" s="149">
        <v>0</v>
      </c>
      <c r="I23" s="151">
        <v>72</v>
      </c>
      <c r="J23" s="149">
        <v>166</v>
      </c>
      <c r="K23" s="154">
        <v>72</v>
      </c>
      <c r="L23" s="151">
        <v>1116</v>
      </c>
      <c r="M23" s="151">
        <v>1192</v>
      </c>
      <c r="N23" s="152">
        <v>1488</v>
      </c>
      <c r="O23" s="151">
        <v>1428</v>
      </c>
      <c r="P23" s="151">
        <v>0</v>
      </c>
      <c r="Q23" s="152">
        <v>0</v>
      </c>
      <c r="R23" s="151">
        <v>0</v>
      </c>
      <c r="S23" s="151">
        <v>0</v>
      </c>
      <c r="T23" s="149">
        <v>160.71</v>
      </c>
      <c r="U23" s="152">
        <v>165</v>
      </c>
      <c r="V23" s="152">
        <v>0</v>
      </c>
      <c r="W23" s="152">
        <v>0</v>
      </c>
      <c r="X23" s="152">
        <v>796</v>
      </c>
      <c r="Y23" s="125">
        <f t="shared" si="0"/>
        <v>3.5703517587939699</v>
      </c>
      <c r="Z23" s="125">
        <f t="shared" si="1"/>
        <v>3.5868969849246231</v>
      </c>
      <c r="AA23" s="125">
        <f t="shared" si="2"/>
        <v>9.0452261306532666E-2</v>
      </c>
      <c r="AB23" s="125">
        <f t="shared" si="3"/>
        <v>9.0452261306532666E-2</v>
      </c>
      <c r="AC23" s="125">
        <f t="shared" si="21"/>
        <v>0.20728643216080403</v>
      </c>
      <c r="AD23" s="127">
        <f t="shared" si="22"/>
        <v>0</v>
      </c>
      <c r="AE23" s="135">
        <f t="shared" si="23"/>
        <v>7.545439698492463</v>
      </c>
      <c r="AF23" s="128">
        <f t="shared" si="11"/>
        <v>0.78815380941007884</v>
      </c>
      <c r="AG23" s="126">
        <f t="shared" si="12"/>
        <v>0.75832624867162601</v>
      </c>
      <c r="AH23" s="126">
        <f t="shared" si="13"/>
        <v>0</v>
      </c>
      <c r="AI23" s="126">
        <f t="shared" si="14"/>
        <v>0.43373493975903615</v>
      </c>
      <c r="AJ23" s="128">
        <f t="shared" si="15"/>
        <v>1.0681003584229392</v>
      </c>
      <c r="AK23" s="126">
        <f t="shared" si="16"/>
        <v>0.95967741935483875</v>
      </c>
      <c r="AL23" s="126">
        <f t="shared" si="17"/>
        <v>0</v>
      </c>
      <c r="AM23" s="126">
        <f t="shared" si="18"/>
        <v>0</v>
      </c>
      <c r="AN23" s="126">
        <f t="shared" si="19"/>
        <v>1.0266940451745379</v>
      </c>
      <c r="AO23" s="126">
        <f t="shared" si="20"/>
        <v>0</v>
      </c>
      <c r="AQ23" s="129">
        <f t="shared" si="4"/>
        <v>0.82254597563888221</v>
      </c>
      <c r="AR23" s="129">
        <f t="shared" si="5"/>
        <v>0.73201660156250004</v>
      </c>
      <c r="AS23" s="129">
        <f t="shared" si="6"/>
        <v>1.0681003584229392</v>
      </c>
      <c r="AT23" s="129">
        <f t="shared" si="7"/>
        <v>0.95967741935483875</v>
      </c>
    </row>
    <row r="24" spans="1:46" ht="17" customHeight="1" x14ac:dyDescent="0.35">
      <c r="A24" s="141" t="s">
        <v>20</v>
      </c>
      <c r="B24" s="147" t="s">
        <v>113</v>
      </c>
      <c r="C24" s="147"/>
      <c r="D24" s="149">
        <v>3422</v>
      </c>
      <c r="E24" s="151">
        <v>1779.42</v>
      </c>
      <c r="F24" s="151">
        <v>1611</v>
      </c>
      <c r="G24" s="151">
        <v>1415</v>
      </c>
      <c r="H24" s="149">
        <v>121</v>
      </c>
      <c r="I24" s="151">
        <v>188</v>
      </c>
      <c r="J24" s="149">
        <v>166</v>
      </c>
      <c r="K24" s="154">
        <v>108.5</v>
      </c>
      <c r="L24" s="151">
        <v>2091</v>
      </c>
      <c r="M24" s="151">
        <v>1445</v>
      </c>
      <c r="N24" s="152">
        <v>1488</v>
      </c>
      <c r="O24" s="151">
        <v>1128</v>
      </c>
      <c r="P24" s="151">
        <v>45</v>
      </c>
      <c r="Q24" s="152">
        <v>36.5</v>
      </c>
      <c r="R24" s="151">
        <v>0</v>
      </c>
      <c r="S24" s="151">
        <v>12</v>
      </c>
      <c r="T24" s="149">
        <v>160.71</v>
      </c>
      <c r="U24" s="152">
        <v>142.5</v>
      </c>
      <c r="V24" s="152">
        <v>0</v>
      </c>
      <c r="W24" s="152">
        <v>0</v>
      </c>
      <c r="X24" s="152">
        <v>755</v>
      </c>
      <c r="Y24" s="125">
        <f t="shared" si="0"/>
        <v>4.2707549668874174</v>
      </c>
      <c r="Z24" s="125">
        <f t="shared" si="1"/>
        <v>3.3682119205298013</v>
      </c>
      <c r="AA24" s="125">
        <f t="shared" si="2"/>
        <v>0.29735099337748344</v>
      </c>
      <c r="AB24" s="125">
        <f t="shared" si="3"/>
        <v>0.15960264900662252</v>
      </c>
      <c r="AC24" s="125">
        <f t="shared" si="21"/>
        <v>0.18874172185430463</v>
      </c>
      <c r="AD24" s="127">
        <f t="shared" si="22"/>
        <v>0</v>
      </c>
      <c r="AE24" s="135">
        <f t="shared" si="23"/>
        <v>8.2846622516556288</v>
      </c>
      <c r="AF24" s="128">
        <f t="shared" si="11"/>
        <v>0.51999415546464056</v>
      </c>
      <c r="AG24" s="126">
        <f t="shared" si="12"/>
        <v>0.87833643699565489</v>
      </c>
      <c r="AH24" s="126">
        <f t="shared" si="13"/>
        <v>1.5537190082644627</v>
      </c>
      <c r="AI24" s="126">
        <f t="shared" si="14"/>
        <v>0.65361445783132532</v>
      </c>
      <c r="AJ24" s="128">
        <f t="shared" si="15"/>
        <v>0.69105691056910568</v>
      </c>
      <c r="AK24" s="126">
        <f t="shared" si="16"/>
        <v>0.75806451612903225</v>
      </c>
      <c r="AL24" s="126">
        <f t="shared" si="17"/>
        <v>1.2328767123287672</v>
      </c>
      <c r="AM24" s="126">
        <f t="shared" si="18"/>
        <v>0</v>
      </c>
      <c r="AN24" s="126">
        <f t="shared" si="19"/>
        <v>0.88669031174164636</v>
      </c>
      <c r="AO24" s="126">
        <f t="shared" si="20"/>
        <v>0</v>
      </c>
      <c r="AQ24" s="129">
        <f t="shared" si="4"/>
        <v>0.55529777025119953</v>
      </c>
      <c r="AR24" s="129">
        <f t="shared" si="5"/>
        <v>0.85734383792909397</v>
      </c>
      <c r="AS24" s="129">
        <f t="shared" si="6"/>
        <v>0.69358614232209737</v>
      </c>
      <c r="AT24" s="129">
        <f t="shared" si="7"/>
        <v>0.7661290322580645</v>
      </c>
    </row>
    <row r="25" spans="1:46" ht="17" customHeight="1" x14ac:dyDescent="0.35">
      <c r="A25" s="141" t="s">
        <v>21</v>
      </c>
      <c r="B25" s="147" t="s">
        <v>114</v>
      </c>
      <c r="C25" s="147"/>
      <c r="D25" s="149">
        <v>3422.25</v>
      </c>
      <c r="E25" s="151">
        <v>1518.92</v>
      </c>
      <c r="F25" s="151">
        <v>1654.5</v>
      </c>
      <c r="G25" s="151">
        <v>1081.5</v>
      </c>
      <c r="H25" s="149">
        <v>177</v>
      </c>
      <c r="I25" s="151">
        <v>127.5</v>
      </c>
      <c r="J25" s="149">
        <v>0</v>
      </c>
      <c r="K25" s="151">
        <v>0</v>
      </c>
      <c r="L25" s="151">
        <v>2860</v>
      </c>
      <c r="M25" s="151">
        <v>1353</v>
      </c>
      <c r="N25" s="152">
        <v>1116</v>
      </c>
      <c r="O25" s="151">
        <v>852</v>
      </c>
      <c r="P25" s="151">
        <v>116</v>
      </c>
      <c r="Q25" s="152">
        <v>84</v>
      </c>
      <c r="R25" s="151">
        <v>0</v>
      </c>
      <c r="S25" s="151">
        <v>0</v>
      </c>
      <c r="T25" s="149">
        <v>0</v>
      </c>
      <c r="U25" s="152">
        <v>0</v>
      </c>
      <c r="V25" s="152">
        <v>0</v>
      </c>
      <c r="W25" s="152">
        <v>0</v>
      </c>
      <c r="X25" s="152">
        <v>663</v>
      </c>
      <c r="Y25" s="125">
        <f t="shared" si="0"/>
        <v>4.3317043740573151</v>
      </c>
      <c r="Z25" s="125">
        <f t="shared" si="1"/>
        <v>2.9162895927601808</v>
      </c>
      <c r="AA25" s="125">
        <f t="shared" si="2"/>
        <v>0.3190045248868778</v>
      </c>
      <c r="AB25" s="125">
        <f t="shared" si="3"/>
        <v>0</v>
      </c>
      <c r="AC25" s="125">
        <f t="shared" si="21"/>
        <v>0</v>
      </c>
      <c r="AD25" s="127">
        <f t="shared" si="22"/>
        <v>0</v>
      </c>
      <c r="AE25" s="135">
        <f t="shared" si="23"/>
        <v>7.566998491704374</v>
      </c>
      <c r="AF25" s="128">
        <f t="shared" si="11"/>
        <v>0.44383665716999054</v>
      </c>
      <c r="AG25" s="126">
        <f t="shared" si="12"/>
        <v>0.65367180417044424</v>
      </c>
      <c r="AH25" s="126">
        <f t="shared" si="13"/>
        <v>0.72033898305084743</v>
      </c>
      <c r="AI25" s="126">
        <f t="shared" si="14"/>
        <v>0</v>
      </c>
      <c r="AJ25" s="128">
        <f t="shared" si="15"/>
        <v>0.47307692307692306</v>
      </c>
      <c r="AK25" s="126">
        <f t="shared" si="16"/>
        <v>0.76344086021505375</v>
      </c>
      <c r="AL25" s="126">
        <f t="shared" si="17"/>
        <v>1.3809523809523809</v>
      </c>
      <c r="AM25" s="126">
        <f t="shared" si="18"/>
        <v>0</v>
      </c>
      <c r="AN25" s="126">
        <f t="shared" si="19"/>
        <v>0</v>
      </c>
      <c r="AO25" s="126">
        <f t="shared" si="20"/>
        <v>0</v>
      </c>
      <c r="AQ25" s="129">
        <f t="shared" si="4"/>
        <v>0.45743418767798849</v>
      </c>
      <c r="AR25" s="129">
        <f t="shared" si="5"/>
        <v>0.65367180417044424</v>
      </c>
      <c r="AS25" s="129">
        <f t="shared" si="6"/>
        <v>0.48286290322580644</v>
      </c>
      <c r="AT25" s="129">
        <f t="shared" si="7"/>
        <v>0.76344086021505375</v>
      </c>
    </row>
    <row r="26" spans="1:46" ht="17" customHeight="1" x14ac:dyDescent="0.35">
      <c r="A26" s="141" t="s">
        <v>22</v>
      </c>
      <c r="B26" s="147" t="s">
        <v>113</v>
      </c>
      <c r="C26" s="147"/>
      <c r="D26" s="149">
        <v>1882.5</v>
      </c>
      <c r="E26" s="151">
        <v>1083</v>
      </c>
      <c r="F26" s="151">
        <v>1215</v>
      </c>
      <c r="G26" s="151">
        <v>698</v>
      </c>
      <c r="H26" s="149">
        <v>0</v>
      </c>
      <c r="I26" s="151">
        <v>24</v>
      </c>
      <c r="J26" s="149">
        <v>83</v>
      </c>
      <c r="K26" s="154">
        <v>36</v>
      </c>
      <c r="L26" s="151">
        <v>1476</v>
      </c>
      <c r="M26" s="151">
        <v>744</v>
      </c>
      <c r="N26" s="152">
        <v>1020</v>
      </c>
      <c r="O26" s="151">
        <v>504</v>
      </c>
      <c r="P26" s="151">
        <v>0</v>
      </c>
      <c r="Q26" s="152">
        <v>36</v>
      </c>
      <c r="R26" s="151">
        <v>83</v>
      </c>
      <c r="S26" s="151">
        <v>36</v>
      </c>
      <c r="T26" s="149">
        <v>0</v>
      </c>
      <c r="U26" s="152">
        <v>0</v>
      </c>
      <c r="V26" s="152">
        <v>0</v>
      </c>
      <c r="W26" s="152">
        <v>0</v>
      </c>
      <c r="X26" s="152">
        <v>369</v>
      </c>
      <c r="Y26" s="125">
        <f t="shared" si="0"/>
        <v>4.9512195121951219</v>
      </c>
      <c r="Z26" s="125">
        <f t="shared" si="1"/>
        <v>3.2574525745257454</v>
      </c>
      <c r="AA26" s="125">
        <f t="shared" si="2"/>
        <v>0.16260162601626016</v>
      </c>
      <c r="AB26" s="125">
        <f t="shared" si="3"/>
        <v>0.1951219512195122</v>
      </c>
      <c r="AC26" s="125">
        <f t="shared" si="21"/>
        <v>0</v>
      </c>
      <c r="AD26" s="127">
        <f t="shared" si="22"/>
        <v>0</v>
      </c>
      <c r="AE26" s="135">
        <f t="shared" si="23"/>
        <v>8.566395663956639</v>
      </c>
      <c r="AF26" s="128">
        <f t="shared" si="11"/>
        <v>0.57529880478087647</v>
      </c>
      <c r="AG26" s="126">
        <f t="shared" si="12"/>
        <v>0.57448559670781896</v>
      </c>
      <c r="AH26" s="126">
        <f t="shared" si="13"/>
        <v>0</v>
      </c>
      <c r="AI26" s="126">
        <f t="shared" si="14"/>
        <v>0.43373493975903615</v>
      </c>
      <c r="AJ26" s="128">
        <f t="shared" si="15"/>
        <v>0.50406504065040647</v>
      </c>
      <c r="AK26" s="126">
        <f t="shared" si="16"/>
        <v>0.49411764705882355</v>
      </c>
      <c r="AL26" s="126">
        <f t="shared" si="17"/>
        <v>0</v>
      </c>
      <c r="AM26" s="126">
        <f t="shared" si="18"/>
        <v>0.43373493975903615</v>
      </c>
      <c r="AN26" s="126">
        <f t="shared" si="19"/>
        <v>0</v>
      </c>
      <c r="AO26" s="126">
        <f t="shared" si="20"/>
        <v>0</v>
      </c>
      <c r="AQ26" s="129">
        <f t="shared" si="4"/>
        <v>0.58804780876494023</v>
      </c>
      <c r="AR26" s="129">
        <f t="shared" si="5"/>
        <v>0.56548536209553157</v>
      </c>
      <c r="AS26" s="129">
        <f t="shared" si="6"/>
        <v>0.52845528455284552</v>
      </c>
      <c r="AT26" s="129">
        <f t="shared" si="7"/>
        <v>0.48957388939256574</v>
      </c>
    </row>
    <row r="27" spans="1:46" ht="17" customHeight="1" x14ac:dyDescent="0.35">
      <c r="A27" s="141" t="s">
        <v>23</v>
      </c>
      <c r="B27" s="147" t="s">
        <v>119</v>
      </c>
      <c r="C27" s="147"/>
      <c r="D27" s="149">
        <v>2185.5</v>
      </c>
      <c r="E27" s="151">
        <v>1410</v>
      </c>
      <c r="F27" s="151">
        <v>773.5</v>
      </c>
      <c r="G27" s="151">
        <v>577</v>
      </c>
      <c r="H27" s="149">
        <v>0</v>
      </c>
      <c r="I27" s="151">
        <v>120</v>
      </c>
      <c r="J27" s="149">
        <v>262</v>
      </c>
      <c r="K27" s="154">
        <v>180</v>
      </c>
      <c r="L27" s="151">
        <v>1488</v>
      </c>
      <c r="M27" s="151">
        <v>1190</v>
      </c>
      <c r="N27" s="152">
        <v>736</v>
      </c>
      <c r="O27" s="151">
        <v>629</v>
      </c>
      <c r="P27" s="151">
        <v>0</v>
      </c>
      <c r="Q27" s="152">
        <v>12</v>
      </c>
      <c r="R27" s="151">
        <v>172</v>
      </c>
      <c r="S27" s="151">
        <v>12</v>
      </c>
      <c r="T27" s="149">
        <v>0</v>
      </c>
      <c r="U27" s="152">
        <v>0</v>
      </c>
      <c r="V27" s="152">
        <v>0</v>
      </c>
      <c r="W27" s="152">
        <v>0</v>
      </c>
      <c r="X27" s="152">
        <v>338</v>
      </c>
      <c r="Y27" s="125">
        <f t="shared" si="0"/>
        <v>7.6923076923076925</v>
      </c>
      <c r="Z27" s="125">
        <f t="shared" si="1"/>
        <v>3.5680473372781063</v>
      </c>
      <c r="AA27" s="125">
        <f t="shared" si="2"/>
        <v>0.39053254437869822</v>
      </c>
      <c r="AB27" s="125">
        <f t="shared" si="3"/>
        <v>0.56804733727810652</v>
      </c>
      <c r="AC27" s="125">
        <f t="shared" si="21"/>
        <v>0</v>
      </c>
      <c r="AD27" s="127">
        <f t="shared" si="22"/>
        <v>0</v>
      </c>
      <c r="AE27" s="135">
        <f t="shared" si="23"/>
        <v>12.218934911242604</v>
      </c>
      <c r="AF27" s="128">
        <f t="shared" si="11"/>
        <v>0.64516129032258063</v>
      </c>
      <c r="AG27" s="126">
        <f t="shared" si="12"/>
        <v>0.74595992243051068</v>
      </c>
      <c r="AH27" s="126">
        <f t="shared" si="13"/>
        <v>0</v>
      </c>
      <c r="AI27" s="126">
        <f t="shared" si="14"/>
        <v>0.68702290076335881</v>
      </c>
      <c r="AJ27" s="128">
        <f t="shared" si="15"/>
        <v>0.79973118279569888</v>
      </c>
      <c r="AK27" s="126">
        <f t="shared" si="16"/>
        <v>0.85461956521739135</v>
      </c>
      <c r="AL27" s="126">
        <f t="shared" si="17"/>
        <v>0</v>
      </c>
      <c r="AM27" s="126">
        <f t="shared" si="18"/>
        <v>6.9767441860465115E-2</v>
      </c>
      <c r="AN27" s="126">
        <f t="shared" si="19"/>
        <v>0</v>
      </c>
      <c r="AO27" s="126">
        <f t="shared" si="20"/>
        <v>0</v>
      </c>
      <c r="AQ27" s="129">
        <f t="shared" si="4"/>
        <v>0.70006863417982157</v>
      </c>
      <c r="AR27" s="129">
        <f t="shared" si="5"/>
        <v>0.73104780299372285</v>
      </c>
      <c r="AS27" s="129">
        <f t="shared" si="6"/>
        <v>0.80779569892473113</v>
      </c>
      <c r="AT27" s="129">
        <f t="shared" si="7"/>
        <v>0.70594713656387664</v>
      </c>
    </row>
    <row r="28" spans="1:46" ht="17" customHeight="1" x14ac:dyDescent="0.35">
      <c r="A28" s="141" t="s">
        <v>24</v>
      </c>
      <c r="B28" s="147" t="s">
        <v>113</v>
      </c>
      <c r="C28" s="147"/>
      <c r="D28" s="149">
        <v>1583.5</v>
      </c>
      <c r="E28" s="151">
        <v>1119</v>
      </c>
      <c r="F28" s="151">
        <v>1119</v>
      </c>
      <c r="G28" s="151">
        <v>994.5</v>
      </c>
      <c r="H28" s="149">
        <v>99</v>
      </c>
      <c r="I28" s="151">
        <v>96</v>
      </c>
      <c r="J28" s="149">
        <v>0</v>
      </c>
      <c r="K28" s="151">
        <v>0</v>
      </c>
      <c r="L28" s="151">
        <v>1049.5</v>
      </c>
      <c r="M28" s="151">
        <v>708</v>
      </c>
      <c r="N28" s="152">
        <v>744</v>
      </c>
      <c r="O28" s="151">
        <v>863.5</v>
      </c>
      <c r="P28" s="151">
        <v>67</v>
      </c>
      <c r="Q28" s="152">
        <v>24</v>
      </c>
      <c r="R28" s="151">
        <v>0</v>
      </c>
      <c r="S28" s="151">
        <v>0</v>
      </c>
      <c r="T28" s="149">
        <v>0</v>
      </c>
      <c r="U28" s="152">
        <v>0</v>
      </c>
      <c r="V28" s="152">
        <v>0</v>
      </c>
      <c r="W28" s="152">
        <v>0</v>
      </c>
      <c r="X28" s="152">
        <v>601</v>
      </c>
      <c r="Y28" s="125">
        <f t="shared" si="0"/>
        <v>3.0399334442595674</v>
      </c>
      <c r="Z28" s="125">
        <f t="shared" si="1"/>
        <v>3.0915141430948418</v>
      </c>
      <c r="AA28" s="125">
        <f t="shared" si="2"/>
        <v>0.19966722129783693</v>
      </c>
      <c r="AB28" s="125">
        <f t="shared" si="3"/>
        <v>0</v>
      </c>
      <c r="AC28" s="125">
        <f t="shared" si="21"/>
        <v>0</v>
      </c>
      <c r="AD28" s="127">
        <f t="shared" si="22"/>
        <v>0</v>
      </c>
      <c r="AE28" s="135">
        <f t="shared" si="23"/>
        <v>6.331114808652246</v>
      </c>
      <c r="AF28" s="128">
        <f t="shared" si="11"/>
        <v>0.70666245658351756</v>
      </c>
      <c r="AG28" s="126">
        <f t="shared" si="12"/>
        <v>0.88873994638069709</v>
      </c>
      <c r="AH28" s="126">
        <f t="shared" si="13"/>
        <v>0.96969696969696972</v>
      </c>
      <c r="AI28" s="126">
        <f t="shared" si="14"/>
        <v>0</v>
      </c>
      <c r="AJ28" s="128">
        <f t="shared" si="15"/>
        <v>0.67460695569318718</v>
      </c>
      <c r="AK28" s="126">
        <f t="shared" si="16"/>
        <v>1.1606182795698925</v>
      </c>
      <c r="AL28" s="126">
        <f t="shared" si="17"/>
        <v>2.7916666666666665</v>
      </c>
      <c r="AM28" s="126">
        <f t="shared" si="18"/>
        <v>0</v>
      </c>
      <c r="AN28" s="126">
        <f t="shared" si="19"/>
        <v>0</v>
      </c>
      <c r="AO28" s="126">
        <f t="shared" si="20"/>
        <v>0</v>
      </c>
      <c r="AQ28" s="129">
        <f t="shared" si="4"/>
        <v>0.72213967310549776</v>
      </c>
      <c r="AR28" s="129">
        <f t="shared" si="5"/>
        <v>0.88873994638069709</v>
      </c>
      <c r="AS28" s="129">
        <f t="shared" si="6"/>
        <v>0.65562024182713841</v>
      </c>
      <c r="AT28" s="129">
        <f t="shared" si="7"/>
        <v>1.1606182795698925</v>
      </c>
    </row>
    <row r="29" spans="1:46" ht="17" customHeight="1" x14ac:dyDescent="0.35">
      <c r="A29" s="141" t="s">
        <v>25</v>
      </c>
      <c r="B29" s="147" t="s">
        <v>117</v>
      </c>
      <c r="C29" s="147"/>
      <c r="D29" s="149">
        <v>1406.5</v>
      </c>
      <c r="E29" s="151">
        <v>1222.75</v>
      </c>
      <c r="F29" s="151">
        <v>1659</v>
      </c>
      <c r="G29" s="151">
        <v>1005.5</v>
      </c>
      <c r="H29" s="149">
        <v>0</v>
      </c>
      <c r="I29" s="151">
        <v>147.25</v>
      </c>
      <c r="J29" s="149">
        <v>322.14</v>
      </c>
      <c r="K29" s="154">
        <v>141</v>
      </c>
      <c r="L29" s="151">
        <v>1116</v>
      </c>
      <c r="M29" s="151">
        <v>876.5</v>
      </c>
      <c r="N29" s="152">
        <v>1116</v>
      </c>
      <c r="O29" s="151">
        <v>984</v>
      </c>
      <c r="P29" s="151">
        <v>0</v>
      </c>
      <c r="Q29" s="152">
        <v>0</v>
      </c>
      <c r="R29" s="151">
        <v>0</v>
      </c>
      <c r="S29" s="151">
        <v>0</v>
      </c>
      <c r="T29" s="149">
        <v>0</v>
      </c>
      <c r="U29" s="152">
        <v>0</v>
      </c>
      <c r="V29" s="152">
        <v>0</v>
      </c>
      <c r="W29" s="152">
        <v>0</v>
      </c>
      <c r="X29" s="152">
        <v>593</v>
      </c>
      <c r="Y29" s="125">
        <f t="shared" si="0"/>
        <v>3.5400505902192241</v>
      </c>
      <c r="Z29" s="125">
        <f t="shared" si="1"/>
        <v>3.3549747048903877</v>
      </c>
      <c r="AA29" s="125">
        <f t="shared" si="2"/>
        <v>0.24831365935919056</v>
      </c>
      <c r="AB29" s="125">
        <f t="shared" si="3"/>
        <v>0.23777403035413153</v>
      </c>
      <c r="AC29" s="125">
        <f t="shared" ref="AC29" si="24">SUM(U29)/X29</f>
        <v>0</v>
      </c>
      <c r="AD29" s="127">
        <f t="shared" ref="AD29" si="25">SUM(W29)/X29</f>
        <v>0</v>
      </c>
      <c r="AE29" s="135">
        <f t="shared" ref="AE29" si="26">SUM(Y29:AD29)</f>
        <v>7.3811129848229342</v>
      </c>
      <c r="AF29" s="128">
        <f t="shared" si="11"/>
        <v>0.8693565588339851</v>
      </c>
      <c r="AG29" s="126">
        <f t="shared" si="12"/>
        <v>0.60608800482218206</v>
      </c>
      <c r="AH29" s="126">
        <f t="shared" si="13"/>
        <v>0</v>
      </c>
      <c r="AI29" s="126">
        <f t="shared" si="14"/>
        <v>0.43769789532501396</v>
      </c>
      <c r="AJ29" s="128">
        <f t="shared" si="15"/>
        <v>0.78539426523297495</v>
      </c>
      <c r="AK29" s="126">
        <f t="shared" si="16"/>
        <v>0.88172043010752688</v>
      </c>
      <c r="AL29" s="126">
        <f t="shared" si="17"/>
        <v>0</v>
      </c>
      <c r="AM29" s="126">
        <f t="shared" si="18"/>
        <v>0</v>
      </c>
      <c r="AN29" s="126">
        <f t="shared" si="19"/>
        <v>0</v>
      </c>
      <c r="AO29" s="126">
        <f t="shared" si="20"/>
        <v>0</v>
      </c>
      <c r="AQ29" s="129">
        <f t="shared" si="4"/>
        <v>0.9740490579452542</v>
      </c>
      <c r="AR29" s="129">
        <f t="shared" si="5"/>
        <v>0.57870720898068795</v>
      </c>
      <c r="AS29" s="129">
        <f t="shared" si="6"/>
        <v>0.78539426523297495</v>
      </c>
      <c r="AT29" s="129">
        <f t="shared" si="7"/>
        <v>0.88172043010752688</v>
      </c>
    </row>
    <row r="30" spans="1:46" ht="17" customHeight="1" x14ac:dyDescent="0.35">
      <c r="A30" s="141" t="s">
        <v>26</v>
      </c>
      <c r="B30" s="147" t="s">
        <v>119</v>
      </c>
      <c r="C30" s="147"/>
      <c r="D30" s="149">
        <v>1354.25</v>
      </c>
      <c r="E30" s="151">
        <v>1457.9</v>
      </c>
      <c r="F30" s="151">
        <v>1119</v>
      </c>
      <c r="G30" s="151">
        <v>754</v>
      </c>
      <c r="H30" s="149">
        <v>372</v>
      </c>
      <c r="I30" s="151">
        <v>288</v>
      </c>
      <c r="J30" s="149">
        <v>99</v>
      </c>
      <c r="K30" s="151">
        <v>103.5</v>
      </c>
      <c r="L30" s="151">
        <v>1857.25</v>
      </c>
      <c r="M30" s="151">
        <v>1041.75</v>
      </c>
      <c r="N30" s="152">
        <v>1114</v>
      </c>
      <c r="O30" s="151">
        <v>922</v>
      </c>
      <c r="P30" s="151">
        <v>0</v>
      </c>
      <c r="Q30" s="152">
        <v>24</v>
      </c>
      <c r="R30" s="151">
        <v>67</v>
      </c>
      <c r="S30" s="151">
        <v>24</v>
      </c>
      <c r="T30" s="149">
        <v>0</v>
      </c>
      <c r="U30" s="152">
        <v>0</v>
      </c>
      <c r="V30" s="152">
        <v>0</v>
      </c>
      <c r="W30" s="152">
        <v>0</v>
      </c>
      <c r="X30" s="152">
        <v>429</v>
      </c>
      <c r="Y30" s="125">
        <f t="shared" si="0"/>
        <v>5.8266899766899769</v>
      </c>
      <c r="Z30" s="125">
        <f t="shared" si="1"/>
        <v>3.9067599067599068</v>
      </c>
      <c r="AA30" s="125">
        <f t="shared" si="2"/>
        <v>0.72727272727272729</v>
      </c>
      <c r="AB30" s="125">
        <f t="shared" si="3"/>
        <v>0.29720279720279719</v>
      </c>
      <c r="AC30" s="125">
        <f t="shared" ref="AC30" si="27">SUM(U30)/X30</f>
        <v>0</v>
      </c>
      <c r="AD30" s="127">
        <f t="shared" ref="AD30" si="28">SUM(W30)/X30</f>
        <v>0</v>
      </c>
      <c r="AE30" s="135">
        <f t="shared" ref="AE30" si="29">SUM(Y30:AD30)</f>
        <v>10.757925407925407</v>
      </c>
      <c r="AF30" s="128">
        <f t="shared" si="11"/>
        <v>1.0765368285028614</v>
      </c>
      <c r="AG30" s="126">
        <f t="shared" si="12"/>
        <v>0.67381590705987493</v>
      </c>
      <c r="AH30" s="126">
        <f t="shared" si="13"/>
        <v>0.77419354838709675</v>
      </c>
      <c r="AI30" s="126">
        <f t="shared" si="14"/>
        <v>1.0454545454545454</v>
      </c>
      <c r="AJ30" s="128">
        <f t="shared" si="15"/>
        <v>0.56090994750302869</v>
      </c>
      <c r="AK30" s="126">
        <f t="shared" si="16"/>
        <v>0.82764811490125678</v>
      </c>
      <c r="AL30" s="126">
        <f t="shared" si="17"/>
        <v>0</v>
      </c>
      <c r="AM30" s="126">
        <f t="shared" si="18"/>
        <v>0.35820895522388058</v>
      </c>
      <c r="AN30" s="126">
        <f t="shared" si="19"/>
        <v>0</v>
      </c>
      <c r="AO30" s="126">
        <f t="shared" si="20"/>
        <v>0</v>
      </c>
      <c r="AQ30" s="129">
        <f t="shared" si="4"/>
        <v>1.0113830557566981</v>
      </c>
      <c r="AR30" s="129">
        <f t="shared" si="5"/>
        <v>0.70402298850574707</v>
      </c>
      <c r="AS30" s="129">
        <f t="shared" si="6"/>
        <v>0.57383227890698618</v>
      </c>
      <c r="AT30" s="129">
        <f t="shared" si="7"/>
        <v>0.80101608806096525</v>
      </c>
    </row>
    <row r="31" spans="1:46" ht="17" customHeight="1" x14ac:dyDescent="0.35">
      <c r="A31" s="141" t="s">
        <v>121</v>
      </c>
      <c r="B31" s="147" t="s">
        <v>117</v>
      </c>
      <c r="C31" s="147"/>
      <c r="D31" s="149">
        <v>5676</v>
      </c>
      <c r="E31" s="151">
        <v>5018</v>
      </c>
      <c r="F31" s="151">
        <v>2293</v>
      </c>
      <c r="G31" s="151">
        <v>1296.5</v>
      </c>
      <c r="H31" s="149">
        <v>0</v>
      </c>
      <c r="I31" s="151">
        <v>57</v>
      </c>
      <c r="J31" s="149">
        <v>0</v>
      </c>
      <c r="K31" s="151">
        <v>0</v>
      </c>
      <c r="L31" s="151">
        <v>5287.5</v>
      </c>
      <c r="M31" s="151">
        <v>4529.5</v>
      </c>
      <c r="N31" s="152">
        <v>1476</v>
      </c>
      <c r="O31" s="151">
        <v>956</v>
      </c>
      <c r="P31" s="151">
        <v>0</v>
      </c>
      <c r="Q31" s="152">
        <v>0</v>
      </c>
      <c r="R31" s="151">
        <v>0</v>
      </c>
      <c r="S31" s="151">
        <v>108</v>
      </c>
      <c r="T31" s="149">
        <v>0</v>
      </c>
      <c r="U31" s="152">
        <v>0</v>
      </c>
      <c r="V31" s="152">
        <v>0</v>
      </c>
      <c r="W31" s="152">
        <v>0</v>
      </c>
      <c r="X31" s="152">
        <v>429</v>
      </c>
      <c r="Y31" s="125">
        <f t="shared" ref="Y31" si="30">SUM(E31+M31)/X31</f>
        <v>22.255244755244757</v>
      </c>
      <c r="Z31" s="125">
        <f t="shared" ref="Z31" si="31">SUM(G31+O31)/X31</f>
        <v>5.2505827505827503</v>
      </c>
      <c r="AA31" s="125">
        <f t="shared" ref="AA31" si="32">SUM(I31+Q31)/X31</f>
        <v>0.13286713286713286</v>
      </c>
      <c r="AB31" s="125">
        <f t="shared" ref="AB31" si="33">SUM(K31+S31)/X31</f>
        <v>0.25174825174825177</v>
      </c>
      <c r="AC31" s="125">
        <f t="shared" ref="AC31" si="34">SUM(U31)/X31</f>
        <v>0</v>
      </c>
      <c r="AD31" s="127">
        <f t="shared" ref="AD31" si="35">SUM(W31)/X31</f>
        <v>0</v>
      </c>
      <c r="AE31" s="135">
        <f t="shared" ref="AE31" si="36">SUM(Y31:AD31)</f>
        <v>27.890442890442895</v>
      </c>
      <c r="AF31" s="128">
        <f t="shared" ref="AF31" si="37">(E31)/D31</f>
        <v>0.88407329105003518</v>
      </c>
      <c r="AG31" s="126">
        <f t="shared" ref="AG31" si="38">IFERROR(G31/F31,0)</f>
        <v>0.56541648495420849</v>
      </c>
      <c r="AH31" s="126">
        <f t="shared" ref="AH31" si="39">IFERROR(I31/H31,0)</f>
        <v>0</v>
      </c>
      <c r="AI31" s="126">
        <f t="shared" ref="AI31" si="40">IFERROR(K31/J31,0)</f>
        <v>0</v>
      </c>
      <c r="AJ31" s="128">
        <f t="shared" ref="AJ31" si="41">M31/L31</f>
        <v>0.85664302600472808</v>
      </c>
      <c r="AK31" s="126">
        <f t="shared" si="16"/>
        <v>0.64769647696476962</v>
      </c>
      <c r="AL31" s="126">
        <f t="shared" ref="AL31" si="42">IFERROR(P31/Q31,0)</f>
        <v>0</v>
      </c>
      <c r="AM31" s="126">
        <f t="shared" ref="AM31" si="43">IFERROR(S31/R31,0)</f>
        <v>0</v>
      </c>
      <c r="AN31" s="126">
        <f t="shared" ref="AN31" si="44">IFERROR(U31/T31,0)</f>
        <v>0</v>
      </c>
      <c r="AO31" s="126">
        <f t="shared" ref="AO31" si="45">IFERROR(W31/V31,0)</f>
        <v>0</v>
      </c>
      <c r="AQ31" s="129">
        <f t="shared" ref="AQ31" si="46">SUM(E31+I31)/(D31+H31)</f>
        <v>0.89411557434813249</v>
      </c>
      <c r="AR31" s="129">
        <f t="shared" ref="AR31" si="47">SUM(G31+K31)/(F31+J31)</f>
        <v>0.56541648495420849</v>
      </c>
      <c r="AS31" s="129">
        <f t="shared" ref="AS31" si="48">SUM(M31+Q31)/(L31+P31)</f>
        <v>0.85664302600472808</v>
      </c>
      <c r="AT31" s="129">
        <f t="shared" ref="AT31" si="49">SUM(O31+S31)/(N31+R31)</f>
        <v>0.72086720867208676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AD5:AE28">
    <cfRule type="expression" dxfId="12" priority="32">
      <formula>$O$447=1</formula>
    </cfRule>
  </conditionalFormatting>
  <conditionalFormatting sqref="AD29:AE29">
    <cfRule type="expression" dxfId="11" priority="23">
      <formula>$O$447=1</formula>
    </cfRule>
  </conditionalFormatting>
  <conditionalFormatting sqref="AD30:AE30">
    <cfRule type="expression" dxfId="10" priority="20">
      <formula>$O$447=1</formula>
    </cfRule>
  </conditionalFormatting>
  <conditionalFormatting sqref="U5:U29">
    <cfRule type="expression" dxfId="9" priority="15">
      <formula>$J$452=1</formula>
    </cfRule>
  </conditionalFormatting>
  <conditionalFormatting sqref="V5:W30">
    <cfRule type="expression" dxfId="8" priority="18">
      <formula>$J$452=1</formula>
    </cfRule>
  </conditionalFormatting>
  <conditionalFormatting sqref="U30">
    <cfRule type="expression" dxfId="7" priority="16">
      <formula>$J$452=1</formula>
    </cfRule>
  </conditionalFormatting>
  <conditionalFormatting sqref="AD31:AE31">
    <cfRule type="expression" dxfId="6" priority="12">
      <formula>$O$447=1</formula>
    </cfRule>
  </conditionalFormatting>
  <conditionalFormatting sqref="V31:W31">
    <cfRule type="expression" dxfId="5" priority="11">
      <formula>$J$452=1</formula>
    </cfRule>
  </conditionalFormatting>
  <conditionalFormatting sqref="U31">
    <cfRule type="expression" dxfId="4" priority="10">
      <formula>$J$452=1</formula>
    </cfRule>
  </conditionalFormatting>
  <conditionalFormatting sqref="AF5:AI28 AH4 AH29:AH31">
    <cfRule type="expression" dxfId="3" priority="4">
      <formula>$O$500=1</formula>
    </cfRule>
  </conditionalFormatting>
  <conditionalFormatting sqref="AF29:AI29">
    <cfRule type="expression" dxfId="2" priority="3">
      <formula>$O$500=1</formula>
    </cfRule>
  </conditionalFormatting>
  <conditionalFormatting sqref="AF30:AI31">
    <cfRule type="expression" dxfId="1" priority="2">
      <formula>$O$500=1</formula>
    </cfRule>
  </conditionalFormatting>
  <conditionalFormatting sqref="AF4:AO31">
    <cfRule type="cellIs" dxfId="0" priority="1" operator="greaterThan">
      <formula>1</formula>
    </cfRule>
  </conditionalFormatting>
  <dataValidations count="2">
    <dataValidation type="decimal" operator="greaterThanOrEqual" allowBlank="1" showInputMessage="1" showErrorMessage="1" sqref="D4:X31 Y20:AC20 AD4:AE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2022-02-16T16:28:36Z</dcterms:modified>
</cp:coreProperties>
</file>