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tabRatio="768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11" i="33" l="1"/>
  <c r="AR11" i="33"/>
  <c r="AR10" i="33" l="1"/>
  <c r="AK11" i="33"/>
  <c r="AO30" i="33" l="1"/>
  <c r="AN30" i="33"/>
  <c r="AM30" i="33"/>
  <c r="AL30" i="33"/>
  <c r="AK30" i="33"/>
  <c r="AJ30" i="33"/>
  <c r="AI30" i="33"/>
  <c r="AH30" i="33"/>
  <c r="AG30" i="33"/>
  <c r="AF30" i="33"/>
  <c r="AO29" i="33"/>
  <c r="AN29" i="33"/>
  <c r="AM29" i="33"/>
  <c r="AL29" i="33"/>
  <c r="AK29" i="33"/>
  <c r="AJ29" i="33"/>
  <c r="AI29" i="33"/>
  <c r="AH29" i="33"/>
  <c r="AG29" i="33"/>
  <c r="AF29" i="33"/>
  <c r="AO28" i="33"/>
  <c r="AN28" i="33"/>
  <c r="AM28" i="33"/>
  <c r="AL28" i="33"/>
  <c r="AK28" i="33"/>
  <c r="AJ28" i="33"/>
  <c r="AI28" i="33"/>
  <c r="AH28" i="33"/>
  <c r="AG28" i="33"/>
  <c r="AF28" i="33"/>
  <c r="AO27" i="33"/>
  <c r="AN27" i="33"/>
  <c r="AM27" i="33"/>
  <c r="AL27" i="33"/>
  <c r="AK27" i="33"/>
  <c r="AJ27" i="33"/>
  <c r="AI27" i="33"/>
  <c r="AH27" i="33"/>
  <c r="AG27" i="33"/>
  <c r="AF27" i="33"/>
  <c r="AO26" i="33"/>
  <c r="AN26" i="33"/>
  <c r="AM26" i="33"/>
  <c r="AL26" i="33"/>
  <c r="AK26" i="33"/>
  <c r="AJ26" i="33"/>
  <c r="AI26" i="33"/>
  <c r="AH26" i="33"/>
  <c r="AG26" i="33"/>
  <c r="AF26" i="33"/>
  <c r="AO25" i="33"/>
  <c r="AN25" i="33"/>
  <c r="AM25" i="33"/>
  <c r="AL25" i="33"/>
  <c r="AK25" i="33"/>
  <c r="AJ25" i="33"/>
  <c r="AI25" i="33"/>
  <c r="AH25" i="33"/>
  <c r="AG25" i="33"/>
  <c r="AF25" i="33"/>
  <c r="AO24" i="33"/>
  <c r="AN24" i="33"/>
  <c r="AM24" i="33"/>
  <c r="AL24" i="33"/>
  <c r="AK24" i="33"/>
  <c r="AJ24" i="33"/>
  <c r="AI24" i="33"/>
  <c r="AH24" i="33"/>
  <c r="AG24" i="33"/>
  <c r="AF24" i="33"/>
  <c r="AO23" i="33"/>
  <c r="AN23" i="33"/>
  <c r="AM23" i="33"/>
  <c r="AL23" i="33"/>
  <c r="AK23" i="33"/>
  <c r="AJ23" i="33"/>
  <c r="AI23" i="33"/>
  <c r="AH23" i="33"/>
  <c r="AG23" i="33"/>
  <c r="AF23" i="33"/>
  <c r="AO22" i="33"/>
  <c r="AN22" i="33"/>
  <c r="AM22" i="33"/>
  <c r="AL22" i="33"/>
  <c r="AK22" i="33"/>
  <c r="AJ22" i="33"/>
  <c r="AI22" i="33"/>
  <c r="AH22" i="33"/>
  <c r="AG22" i="33"/>
  <c r="AF22" i="33"/>
  <c r="AO21" i="33"/>
  <c r="AN21" i="33"/>
  <c r="AM21" i="33"/>
  <c r="AL21" i="33"/>
  <c r="AK21" i="33"/>
  <c r="AJ21" i="33"/>
  <c r="AI21" i="33"/>
  <c r="AH21" i="33"/>
  <c r="AG21" i="33"/>
  <c r="AF21" i="33"/>
  <c r="AO20" i="33"/>
  <c r="AN20" i="33"/>
  <c r="AM20" i="33"/>
  <c r="AL20" i="33"/>
  <c r="AK20" i="33"/>
  <c r="AJ20" i="33"/>
  <c r="AI20" i="33"/>
  <c r="AH20" i="33"/>
  <c r="AG20" i="33"/>
  <c r="AF20" i="33"/>
  <c r="AO19" i="33"/>
  <c r="AN19" i="33"/>
  <c r="AM19" i="33"/>
  <c r="AL19" i="33"/>
  <c r="AK19" i="33"/>
  <c r="AJ19" i="33"/>
  <c r="AI19" i="33"/>
  <c r="AH19" i="33"/>
  <c r="AG19" i="33"/>
  <c r="AF19" i="33"/>
  <c r="AO18" i="33"/>
  <c r="AN18" i="33"/>
  <c r="AM18" i="33"/>
  <c r="AL18" i="33"/>
  <c r="AK18" i="33"/>
  <c r="AJ18" i="33"/>
  <c r="AI18" i="33"/>
  <c r="AH18" i="33"/>
  <c r="AG18" i="33"/>
  <c r="AF18" i="33"/>
  <c r="AO17" i="33"/>
  <c r="AN17" i="33"/>
  <c r="AM17" i="33"/>
  <c r="AL17" i="33"/>
  <c r="AK17" i="33"/>
  <c r="AJ17" i="33"/>
  <c r="AI17" i="33"/>
  <c r="AH17" i="33"/>
  <c r="AG17" i="33"/>
  <c r="AF17" i="33"/>
  <c r="AO16" i="33"/>
  <c r="AN16" i="33"/>
  <c r="AM16" i="33"/>
  <c r="AL16" i="33"/>
  <c r="AK16" i="33"/>
  <c r="AJ16" i="33"/>
  <c r="AI16" i="33"/>
  <c r="AH16" i="33"/>
  <c r="AG16" i="33"/>
  <c r="AF16" i="33"/>
  <c r="AO15" i="33"/>
  <c r="AN15" i="33"/>
  <c r="AM15" i="33"/>
  <c r="AL15" i="33"/>
  <c r="AK15" i="33"/>
  <c r="AJ15" i="33"/>
  <c r="AI15" i="33"/>
  <c r="AH15" i="33"/>
  <c r="AG15" i="33"/>
  <c r="AF15" i="33"/>
  <c r="AO14" i="33"/>
  <c r="AN14" i="33"/>
  <c r="AM14" i="33"/>
  <c r="AL14" i="33"/>
  <c r="AK14" i="33"/>
  <c r="AJ14" i="33"/>
  <c r="AI14" i="33"/>
  <c r="AH14" i="33"/>
  <c r="AG14" i="33"/>
  <c r="AF14" i="33"/>
  <c r="AO13" i="33"/>
  <c r="AN13" i="33"/>
  <c r="AM13" i="33"/>
  <c r="AL13" i="33"/>
  <c r="AK13" i="33"/>
  <c r="AJ13" i="33"/>
  <c r="AI13" i="33"/>
  <c r="AH13" i="33"/>
  <c r="AG13" i="33"/>
  <c r="AF13" i="33"/>
  <c r="AO12" i="33"/>
  <c r="AN12" i="33"/>
  <c r="AM12" i="33"/>
  <c r="AL12" i="33"/>
  <c r="AK12" i="33"/>
  <c r="AJ12" i="33"/>
  <c r="AI12" i="33"/>
  <c r="AH12" i="33"/>
  <c r="AG12" i="33"/>
  <c r="AF12" i="33"/>
  <c r="AO11" i="33"/>
  <c r="AN11" i="33"/>
  <c r="AM11" i="33"/>
  <c r="AL11" i="33"/>
  <c r="AJ11" i="33"/>
  <c r="AI11" i="33"/>
  <c r="AH11" i="33"/>
  <c r="AG11" i="33"/>
  <c r="AF11" i="33"/>
  <c r="AO10" i="33"/>
  <c r="AN10" i="33"/>
  <c r="AM10" i="33"/>
  <c r="AL10" i="33"/>
  <c r="AK10" i="33"/>
  <c r="AJ10" i="33"/>
  <c r="AI10" i="33"/>
  <c r="AH10" i="33"/>
  <c r="AG10" i="33"/>
  <c r="AF10" i="33"/>
  <c r="AO9" i="33"/>
  <c r="AN9" i="33"/>
  <c r="AM9" i="33"/>
  <c r="AL9" i="33"/>
  <c r="AK9" i="33"/>
  <c r="AJ9" i="33"/>
  <c r="AI9" i="33"/>
  <c r="AH9" i="33"/>
  <c r="AG9" i="33"/>
  <c r="AF9" i="33"/>
  <c r="AO8" i="33"/>
  <c r="AN8" i="33"/>
  <c r="AM8" i="33"/>
  <c r="AL8" i="33"/>
  <c r="AK8" i="33"/>
  <c r="AJ8" i="33"/>
  <c r="AI8" i="33"/>
  <c r="AH8" i="33"/>
  <c r="AG8" i="33"/>
  <c r="AF8" i="33"/>
  <c r="AO7" i="33"/>
  <c r="AN7" i="33"/>
  <c r="AM7" i="33"/>
  <c r="AL7" i="33"/>
  <c r="AK7" i="33"/>
  <c r="AJ7" i="33"/>
  <c r="AI7" i="33"/>
  <c r="AH7" i="33"/>
  <c r="AG7" i="33"/>
  <c r="AF7" i="33"/>
  <c r="AO6" i="33"/>
  <c r="AN6" i="33"/>
  <c r="AM6" i="33"/>
  <c r="AL6" i="33"/>
  <c r="AK6" i="33"/>
  <c r="AJ6" i="33"/>
  <c r="AI6" i="33"/>
  <c r="AH6" i="33"/>
  <c r="AG6" i="33"/>
  <c r="AF6" i="33"/>
  <c r="AO5" i="33"/>
  <c r="AN5" i="33"/>
  <c r="AM5" i="33"/>
  <c r="AL5" i="33"/>
  <c r="AK5" i="33"/>
  <c r="AJ5" i="33"/>
  <c r="AI5" i="33"/>
  <c r="AH5" i="33"/>
  <c r="AG5" i="33"/>
  <c r="AF5" i="33"/>
  <c r="AO4" i="33"/>
  <c r="AN4" i="33"/>
  <c r="AM4" i="33"/>
  <c r="AL4" i="33"/>
  <c r="AK4" i="33"/>
  <c r="AJ4" i="33"/>
  <c r="AI4" i="33"/>
  <c r="AH4" i="33"/>
  <c r="AG4" i="33"/>
  <c r="AF4" i="33"/>
  <c r="X16" i="33" l="1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S10" i="33"/>
  <c r="AT10" i="33"/>
  <c r="AQ11" i="33"/>
  <c r="AS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  <c r="AR27" i="33" l="1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<sst xmlns="http://schemas.openxmlformats.org/spreadsheetml/2006/main" count="791" uniqueCount="121">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</sst>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5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30" fillId="5" borderId="2" xfId="0" applyFont="1" applyFill="1" applyBorder="1" applyAlignment="1" applyProtection="1">
      <alignment horizontal="left" vertical="top"/>
      <protection locked="0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3" xfId="0" applyNumberFormat="1" applyFont="1" applyFill="1" applyBorder="1" applyAlignment="1" applyProtection="1">
      <alignment horizontal="center" vertical="center"/>
      <protection locked="0"/>
    </xf>
    <xf numFmtId="2" fontId="35" fillId="5" borderId="3" xfId="425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6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9"/>
      <c r="B3" s="180"/>
      <c r="C3" s="180"/>
      <c r="D3" s="181"/>
      <c r="E3" s="179" t="s">
        <v>31</v>
      </c>
      <c r="F3" s="180"/>
      <c r="G3" s="180"/>
      <c r="H3" s="181"/>
      <c r="I3" s="184" t="s">
        <v>32</v>
      </c>
      <c r="J3" s="185"/>
      <c r="K3" s="185"/>
      <c r="L3" s="186"/>
      <c r="M3" s="179" t="s">
        <v>33</v>
      </c>
      <c r="N3" s="180"/>
      <c r="O3" s="180"/>
      <c r="P3" s="181"/>
      <c r="Q3" s="169">
        <v>42095</v>
      </c>
      <c r="R3" s="170"/>
      <c r="S3" s="170"/>
      <c r="T3" s="171"/>
      <c r="U3" s="169">
        <v>42125</v>
      </c>
      <c r="V3" s="170"/>
      <c r="W3" s="170"/>
      <c r="X3" s="171"/>
      <c r="Y3" s="169">
        <v>42156</v>
      </c>
      <c r="Z3" s="170"/>
      <c r="AA3" s="170"/>
      <c r="AB3" s="171"/>
      <c r="AC3" s="169">
        <v>42186</v>
      </c>
      <c r="AD3" s="170"/>
      <c r="AE3" s="170"/>
      <c r="AF3" s="171"/>
      <c r="AG3" s="169">
        <v>42217</v>
      </c>
      <c r="AH3" s="170"/>
      <c r="AI3" s="170"/>
      <c r="AJ3" s="171"/>
      <c r="AK3" s="169">
        <v>42248</v>
      </c>
      <c r="AL3" s="170"/>
      <c r="AM3" s="170"/>
      <c r="AN3" s="171"/>
      <c r="AO3" s="169">
        <v>42278</v>
      </c>
      <c r="AP3" s="170"/>
      <c r="AQ3" s="170"/>
      <c r="AR3" s="171"/>
      <c r="AS3" s="169">
        <v>42309</v>
      </c>
      <c r="AT3" s="170"/>
      <c r="AU3" s="170"/>
      <c r="AV3" s="171"/>
      <c r="AW3" s="32"/>
      <c r="AX3" s="187">
        <v>42675</v>
      </c>
      <c r="AY3" s="188"/>
      <c r="AZ3" s="188"/>
      <c r="BA3" s="188"/>
      <c r="BB3" s="188"/>
      <c r="BC3" s="188"/>
      <c r="BD3" s="188"/>
      <c r="BE3" s="190"/>
      <c r="BF3" s="187">
        <v>42705</v>
      </c>
      <c r="BG3" s="188"/>
      <c r="BH3" s="188"/>
      <c r="BI3" s="188"/>
      <c r="BJ3" s="188"/>
      <c r="BK3" s="188"/>
      <c r="BL3" s="188"/>
      <c r="BM3" s="189"/>
      <c r="BN3" s="176">
        <v>42736</v>
      </c>
      <c r="BO3" s="177"/>
      <c r="BP3" s="177"/>
      <c r="BQ3" s="177"/>
      <c r="BR3" s="177"/>
      <c r="BS3" s="177"/>
      <c r="BT3" s="177"/>
      <c r="BU3" s="178"/>
      <c r="BV3" s="172">
        <v>42767</v>
      </c>
      <c r="BW3" s="173"/>
      <c r="BX3" s="173"/>
      <c r="BY3" s="173"/>
      <c r="BZ3" s="173"/>
      <c r="CA3" s="173"/>
      <c r="CB3" s="173"/>
      <c r="CC3" s="174"/>
      <c r="CD3" s="169">
        <v>42795</v>
      </c>
      <c r="CE3" s="170"/>
      <c r="CF3" s="170"/>
      <c r="CG3" s="170"/>
      <c r="CH3" s="170"/>
      <c r="CI3" s="170"/>
      <c r="CJ3" s="170"/>
      <c r="CK3" s="171"/>
      <c r="CL3" s="169">
        <v>42826</v>
      </c>
      <c r="CM3" s="170"/>
      <c r="CN3" s="170"/>
      <c r="CO3" s="170"/>
      <c r="CP3" s="170"/>
      <c r="CQ3" s="170"/>
      <c r="CR3" s="170"/>
      <c r="CS3" s="171"/>
      <c r="CT3" s="169">
        <v>42856</v>
      </c>
      <c r="CU3" s="170"/>
      <c r="CV3" s="170"/>
      <c r="CW3" s="170"/>
      <c r="CX3" s="170"/>
      <c r="CY3" s="170"/>
      <c r="CZ3" s="170"/>
      <c r="DA3" s="171"/>
      <c r="DB3" s="193">
        <v>42887</v>
      </c>
      <c r="DC3" s="194"/>
      <c r="DD3" s="194"/>
      <c r="DE3" s="194"/>
      <c r="DF3" s="194"/>
      <c r="DG3" s="44"/>
      <c r="DH3" s="44"/>
      <c r="DI3" s="44"/>
      <c r="DJ3" s="164" t="s">
        <v>47</v>
      </c>
      <c r="DK3" s="165"/>
      <c r="DL3" s="165"/>
      <c r="DM3" s="165"/>
      <c r="DN3" s="165"/>
      <c r="DO3" s="165"/>
      <c r="DP3" s="165"/>
      <c r="DQ3" s="166"/>
      <c r="DR3" s="195" t="s">
        <v>48</v>
      </c>
      <c r="DS3" s="196"/>
      <c r="DT3" s="196"/>
      <c r="DU3" s="196"/>
      <c r="DV3" s="196"/>
      <c r="DW3" s="196"/>
      <c r="DX3" s="196"/>
      <c r="DY3" s="197"/>
      <c r="DZ3" s="176">
        <v>42979</v>
      </c>
      <c r="EA3" s="200"/>
      <c r="EB3" s="200"/>
      <c r="EC3" s="200"/>
      <c r="ED3" s="200"/>
      <c r="EE3" s="200"/>
      <c r="EF3" s="200"/>
      <c r="EG3" s="200"/>
      <c r="EH3" s="187">
        <v>43009</v>
      </c>
      <c r="EI3" s="188"/>
      <c r="EJ3" s="188"/>
      <c r="EK3" s="188"/>
      <c r="EL3" s="188"/>
      <c r="EM3" s="188"/>
      <c r="EN3" s="188"/>
      <c r="EO3" s="189"/>
      <c r="EP3" s="176">
        <v>43040</v>
      </c>
      <c r="EQ3" s="177"/>
      <c r="ER3" s="177"/>
      <c r="ES3" s="177"/>
      <c r="ET3" s="177"/>
      <c r="EU3" s="177"/>
      <c r="EV3" s="177"/>
      <c r="EW3" s="177"/>
      <c r="EX3" s="159">
        <v>43070</v>
      </c>
      <c r="EY3" s="160"/>
      <c r="EZ3" s="160"/>
      <c r="FA3" s="160"/>
      <c r="FB3" s="160"/>
      <c r="FC3" s="160"/>
      <c r="FD3" s="160"/>
      <c r="FE3" s="160"/>
    </row>
    <row r="4" spans="1:161" ht="36" customHeight="1" x14ac:dyDescent="0.35">
      <c r="A4" s="182" t="s">
        <v>0</v>
      </c>
      <c r="B4" s="157" t="s">
        <v>1</v>
      </c>
      <c r="C4" s="157" t="s">
        <v>2</v>
      </c>
      <c r="D4" s="157" t="s">
        <v>1</v>
      </c>
      <c r="E4" s="157" t="s">
        <v>1</v>
      </c>
      <c r="F4" s="157" t="s">
        <v>2</v>
      </c>
      <c r="G4" s="157" t="s">
        <v>1</v>
      </c>
      <c r="H4" s="157" t="s">
        <v>2</v>
      </c>
      <c r="I4" s="157" t="s">
        <v>1</v>
      </c>
      <c r="J4" s="157" t="s">
        <v>2</v>
      </c>
      <c r="K4" s="157" t="s">
        <v>1</v>
      </c>
      <c r="L4" s="157" t="s">
        <v>2</v>
      </c>
      <c r="M4" s="157" t="s">
        <v>1</v>
      </c>
      <c r="N4" s="157" t="s">
        <v>2</v>
      </c>
      <c r="O4" s="157" t="s">
        <v>1</v>
      </c>
      <c r="P4" s="157" t="s">
        <v>2</v>
      </c>
      <c r="Q4" s="157" t="s">
        <v>1</v>
      </c>
      <c r="R4" s="157" t="s">
        <v>2</v>
      </c>
      <c r="S4" s="157" t="s">
        <v>1</v>
      </c>
      <c r="T4" s="157" t="s">
        <v>2</v>
      </c>
      <c r="U4" s="157" t="s">
        <v>1</v>
      </c>
      <c r="V4" s="157" t="s">
        <v>2</v>
      </c>
      <c r="W4" s="157" t="s">
        <v>1</v>
      </c>
      <c r="X4" s="157" t="s">
        <v>2</v>
      </c>
      <c r="Y4" s="157" t="s">
        <v>1</v>
      </c>
      <c r="Z4" s="157" t="s">
        <v>2</v>
      </c>
      <c r="AA4" s="157" t="s">
        <v>1</v>
      </c>
      <c r="AB4" s="157" t="s">
        <v>2</v>
      </c>
      <c r="AC4" s="157" t="s">
        <v>1</v>
      </c>
      <c r="AD4" s="157" t="s">
        <v>2</v>
      </c>
      <c r="AE4" s="157" t="s">
        <v>1</v>
      </c>
      <c r="AF4" s="157" t="s">
        <v>2</v>
      </c>
      <c r="AG4" s="157" t="s">
        <v>1</v>
      </c>
      <c r="AH4" s="157" t="s">
        <v>2</v>
      </c>
      <c r="AI4" s="157" t="s">
        <v>1</v>
      </c>
      <c r="AJ4" s="157" t="s">
        <v>2</v>
      </c>
      <c r="AK4" s="157" t="s">
        <v>1</v>
      </c>
      <c r="AL4" s="157" t="s">
        <v>2</v>
      </c>
      <c r="AM4" s="157" t="s">
        <v>1</v>
      </c>
      <c r="AN4" s="157" t="s">
        <v>2</v>
      </c>
      <c r="AO4" s="157" t="s">
        <v>1</v>
      </c>
      <c r="AP4" s="157" t="s">
        <v>2</v>
      </c>
      <c r="AQ4" s="157" t="s">
        <v>1</v>
      </c>
      <c r="AR4" s="157" t="s">
        <v>2</v>
      </c>
      <c r="AS4" s="157" t="s">
        <v>1</v>
      </c>
      <c r="AT4" s="157" t="s">
        <v>2</v>
      </c>
      <c r="AU4" s="157" t="s">
        <v>1</v>
      </c>
      <c r="AV4" s="157" t="s">
        <v>2</v>
      </c>
      <c r="AW4" s="157" t="s">
        <v>40</v>
      </c>
      <c r="AX4" s="157" t="s">
        <v>1</v>
      </c>
      <c r="AY4" s="157" t="s">
        <v>2</v>
      </c>
      <c r="AZ4" s="157" t="s">
        <v>1</v>
      </c>
      <c r="BA4" s="157" t="s">
        <v>2</v>
      </c>
      <c r="BB4" s="157" t="s">
        <v>37</v>
      </c>
      <c r="BC4" s="157" t="s">
        <v>38</v>
      </c>
      <c r="BD4" s="157" t="s">
        <v>39</v>
      </c>
      <c r="BE4" s="157" t="s">
        <v>40</v>
      </c>
      <c r="BF4" s="157" t="s">
        <v>1</v>
      </c>
      <c r="BG4" s="157" t="s">
        <v>2</v>
      </c>
      <c r="BH4" s="157" t="s">
        <v>1</v>
      </c>
      <c r="BI4" s="157" t="s">
        <v>2</v>
      </c>
      <c r="BJ4" s="157" t="s">
        <v>37</v>
      </c>
      <c r="BK4" s="157" t="s">
        <v>38</v>
      </c>
      <c r="BL4" s="157" t="s">
        <v>39</v>
      </c>
      <c r="BM4" s="157" t="s">
        <v>40</v>
      </c>
      <c r="BN4" s="175" t="s">
        <v>1</v>
      </c>
      <c r="BO4" s="175" t="s">
        <v>2</v>
      </c>
      <c r="BP4" s="175" t="s">
        <v>1</v>
      </c>
      <c r="BQ4" s="175" t="s">
        <v>2</v>
      </c>
      <c r="BR4" s="175" t="s">
        <v>37</v>
      </c>
      <c r="BS4" s="175" t="s">
        <v>38</v>
      </c>
      <c r="BT4" s="175" t="s">
        <v>39</v>
      </c>
      <c r="BU4" s="175" t="s">
        <v>40</v>
      </c>
      <c r="BV4" s="157" t="s">
        <v>1</v>
      </c>
      <c r="BW4" s="157" t="s">
        <v>2</v>
      </c>
      <c r="BX4" s="157" t="s">
        <v>1</v>
      </c>
      <c r="BY4" s="157" t="s">
        <v>2</v>
      </c>
      <c r="BZ4" s="157" t="s">
        <v>37</v>
      </c>
      <c r="CA4" s="157" t="s">
        <v>38</v>
      </c>
      <c r="CB4" s="157" t="s">
        <v>39</v>
      </c>
      <c r="CC4" s="157" t="s">
        <v>40</v>
      </c>
      <c r="CD4" s="157" t="s">
        <v>1</v>
      </c>
      <c r="CE4" s="157" t="s">
        <v>2</v>
      </c>
      <c r="CF4" s="157" t="s">
        <v>1</v>
      </c>
      <c r="CG4" s="157" t="s">
        <v>2</v>
      </c>
      <c r="CH4" s="157" t="s">
        <v>37</v>
      </c>
      <c r="CI4" s="157" t="s">
        <v>38</v>
      </c>
      <c r="CJ4" s="157" t="s">
        <v>39</v>
      </c>
      <c r="CK4" s="157" t="s">
        <v>40</v>
      </c>
      <c r="CL4" s="157" t="s">
        <v>1</v>
      </c>
      <c r="CM4" s="157" t="s">
        <v>2</v>
      </c>
      <c r="CN4" s="157" t="s">
        <v>1</v>
      </c>
      <c r="CO4" s="157" t="s">
        <v>2</v>
      </c>
      <c r="CP4" s="157" t="s">
        <v>37</v>
      </c>
      <c r="CQ4" s="157" t="s">
        <v>38</v>
      </c>
      <c r="CR4" s="157" t="s">
        <v>39</v>
      </c>
      <c r="CS4" s="157" t="s">
        <v>40</v>
      </c>
      <c r="CT4" s="167" t="s">
        <v>1</v>
      </c>
      <c r="CU4" s="167" t="s">
        <v>2</v>
      </c>
      <c r="CV4" s="167" t="s">
        <v>1</v>
      </c>
      <c r="CW4" s="167" t="s">
        <v>2</v>
      </c>
      <c r="CX4" s="167" t="s">
        <v>37</v>
      </c>
      <c r="CY4" s="167" t="s">
        <v>38</v>
      </c>
      <c r="CZ4" s="167" t="s">
        <v>39</v>
      </c>
      <c r="DA4" s="167" t="s">
        <v>40</v>
      </c>
      <c r="DB4" s="157" t="s">
        <v>1</v>
      </c>
      <c r="DC4" s="157" t="s">
        <v>2</v>
      </c>
      <c r="DD4" s="157" t="s">
        <v>1</v>
      </c>
      <c r="DE4" s="157" t="s">
        <v>2</v>
      </c>
      <c r="DF4" s="157" t="s">
        <v>37</v>
      </c>
      <c r="DG4" s="157" t="s">
        <v>38</v>
      </c>
      <c r="DH4" s="157" t="s">
        <v>39</v>
      </c>
      <c r="DI4" s="157" t="s">
        <v>40</v>
      </c>
      <c r="DJ4" s="158" t="s">
        <v>1</v>
      </c>
      <c r="DK4" s="158" t="s">
        <v>2</v>
      </c>
      <c r="DL4" s="158" t="s">
        <v>1</v>
      </c>
      <c r="DM4" s="158" t="s">
        <v>2</v>
      </c>
      <c r="DN4" s="158" t="s">
        <v>37</v>
      </c>
      <c r="DO4" s="161" t="s">
        <v>38</v>
      </c>
      <c r="DP4" s="161" t="s">
        <v>39</v>
      </c>
      <c r="DQ4" s="161" t="s">
        <v>40</v>
      </c>
      <c r="DR4" s="163" t="s">
        <v>1</v>
      </c>
      <c r="DS4" s="163" t="s">
        <v>2</v>
      </c>
      <c r="DT4" s="163" t="s">
        <v>1</v>
      </c>
      <c r="DU4" s="163" t="s">
        <v>2</v>
      </c>
      <c r="DV4" s="163" t="s">
        <v>37</v>
      </c>
      <c r="DW4" s="162" t="s">
        <v>38</v>
      </c>
      <c r="DX4" s="162" t="s">
        <v>39</v>
      </c>
      <c r="DY4" s="162" t="s">
        <v>40</v>
      </c>
      <c r="DZ4" s="192" t="s">
        <v>1</v>
      </c>
      <c r="EA4" s="192" t="s">
        <v>2</v>
      </c>
      <c r="EB4" s="192" t="s">
        <v>1</v>
      </c>
      <c r="EC4" s="192" t="s">
        <v>2</v>
      </c>
      <c r="ED4" s="192" t="s">
        <v>37</v>
      </c>
      <c r="EE4" s="199" t="s">
        <v>38</v>
      </c>
      <c r="EF4" s="199" t="s">
        <v>39</v>
      </c>
      <c r="EG4" s="199" t="s">
        <v>40</v>
      </c>
      <c r="EH4" s="191" t="s">
        <v>1</v>
      </c>
      <c r="EI4" s="191" t="s">
        <v>2</v>
      </c>
      <c r="EJ4" s="191" t="s">
        <v>1</v>
      </c>
      <c r="EK4" s="191" t="s">
        <v>2</v>
      </c>
      <c r="EL4" s="191" t="s">
        <v>37</v>
      </c>
      <c r="EM4" s="191" t="s">
        <v>38</v>
      </c>
      <c r="EN4" s="191" t="s">
        <v>39</v>
      </c>
      <c r="EO4" s="191" t="s">
        <v>40</v>
      </c>
      <c r="EP4" s="175" t="s">
        <v>1</v>
      </c>
      <c r="EQ4" s="175" t="s">
        <v>2</v>
      </c>
      <c r="ER4" s="175" t="s">
        <v>1</v>
      </c>
      <c r="ES4" s="175" t="s">
        <v>2</v>
      </c>
      <c r="ET4" s="175" t="s">
        <v>37</v>
      </c>
      <c r="EU4" s="175" t="s">
        <v>38</v>
      </c>
      <c r="EV4" s="80" t="s">
        <v>39</v>
      </c>
      <c r="EW4" s="80" t="s">
        <v>40</v>
      </c>
      <c r="EX4" s="156" t="s">
        <v>1</v>
      </c>
      <c r="EY4" s="156" t="s">
        <v>2</v>
      </c>
      <c r="EZ4" s="156" t="s">
        <v>1</v>
      </c>
      <c r="FA4" s="156" t="s">
        <v>2</v>
      </c>
      <c r="FB4" s="156" t="s">
        <v>37</v>
      </c>
      <c r="FC4" s="157" t="s">
        <v>38</v>
      </c>
      <c r="FD4" s="157" t="s">
        <v>39</v>
      </c>
      <c r="FE4" s="157" t="s">
        <v>40</v>
      </c>
    </row>
    <row r="5" spans="1:161" ht="15" customHeight="1" x14ac:dyDescent="0.35">
      <c r="A5" s="183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68"/>
      <c r="CU5" s="168"/>
      <c r="CV5" s="168"/>
      <c r="CW5" s="168"/>
      <c r="CX5" s="168"/>
      <c r="CY5" s="168"/>
      <c r="CZ5" s="168"/>
      <c r="DA5" s="168"/>
      <c r="DB5" s="158"/>
      <c r="DC5" s="158"/>
      <c r="DD5" s="158"/>
      <c r="DE5" s="158"/>
      <c r="DF5" s="158"/>
      <c r="DG5" s="158"/>
      <c r="DH5" s="158"/>
      <c r="DI5" s="158"/>
      <c r="DJ5" s="156"/>
      <c r="DK5" s="156"/>
      <c r="DL5" s="156"/>
      <c r="DM5" s="156"/>
      <c r="DN5" s="156"/>
      <c r="DO5" s="158"/>
      <c r="DP5" s="158"/>
      <c r="DQ5" s="158"/>
      <c r="DR5" s="198"/>
      <c r="DS5" s="198"/>
      <c r="DT5" s="198"/>
      <c r="DU5" s="198"/>
      <c r="DV5" s="198"/>
      <c r="DW5" s="163"/>
      <c r="DX5" s="163"/>
      <c r="DY5" s="163"/>
      <c r="DZ5" s="201"/>
      <c r="EA5" s="201"/>
      <c r="EB5" s="201"/>
      <c r="EC5" s="201"/>
      <c r="ED5" s="201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58"/>
      <c r="EQ5" s="158"/>
      <c r="ER5" s="158"/>
      <c r="ES5" s="158"/>
      <c r="ET5" s="158"/>
      <c r="EU5" s="158"/>
      <c r="EV5" s="79"/>
      <c r="EW5" s="79"/>
      <c r="EX5" s="156"/>
      <c r="EY5" s="156"/>
      <c r="EZ5" s="156"/>
      <c r="FA5" s="156"/>
      <c r="FB5" s="156"/>
      <c r="FC5" s="158"/>
      <c r="FD5" s="158"/>
      <c r="FE5" s="158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02" t="s">
        <v>49</v>
      </c>
      <c r="K1" s="203"/>
      <c r="L1" s="202" t="s">
        <v>50</v>
      </c>
      <c r="M1" s="203"/>
    </row>
    <row r="2" spans="1:13" ht="18.75" customHeight="1" x14ac:dyDescent="0.35">
      <c r="A2" s="204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6" t="s">
        <v>55</v>
      </c>
      <c r="K2" s="206" t="s">
        <v>2</v>
      </c>
      <c r="L2" s="206" t="s">
        <v>55</v>
      </c>
      <c r="M2" s="206" t="s">
        <v>2</v>
      </c>
    </row>
    <row r="3" spans="1:13" ht="111" x14ac:dyDescent="0.35">
      <c r="A3" s="205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6"/>
      <c r="K3" s="206"/>
      <c r="L3" s="206"/>
      <c r="M3" s="206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3" t="s">
        <v>49</v>
      </c>
      <c r="C1" s="213"/>
      <c r="D1" s="213"/>
      <c r="E1" s="213"/>
      <c r="F1" s="213" t="s">
        <v>50</v>
      </c>
      <c r="G1" s="213"/>
      <c r="H1" s="213"/>
      <c r="I1" s="213"/>
      <c r="J1" s="216" t="s">
        <v>94</v>
      </c>
      <c r="K1" s="217"/>
      <c r="L1" s="217"/>
      <c r="M1" s="218"/>
      <c r="N1" s="216" t="s">
        <v>51</v>
      </c>
      <c r="O1" s="217"/>
      <c r="P1" s="217"/>
      <c r="Q1" s="217"/>
      <c r="R1" s="217"/>
      <c r="S1" s="218"/>
      <c r="T1" s="211" t="s">
        <v>49</v>
      </c>
      <c r="U1" s="219"/>
      <c r="V1" s="211" t="s">
        <v>50</v>
      </c>
      <c r="W1" s="219"/>
      <c r="X1" s="214" t="s">
        <v>94</v>
      </c>
      <c r="Y1" s="215"/>
    </row>
    <row r="2" spans="1:25" ht="18.75" customHeight="1" x14ac:dyDescent="0.35">
      <c r="A2" s="221" t="s">
        <v>0</v>
      </c>
      <c r="B2" s="210" t="s">
        <v>52</v>
      </c>
      <c r="C2" s="210"/>
      <c r="D2" s="210" t="s">
        <v>39</v>
      </c>
      <c r="E2" s="210"/>
      <c r="F2" s="210" t="s">
        <v>52</v>
      </c>
      <c r="G2" s="210"/>
      <c r="H2" s="210" t="s">
        <v>39</v>
      </c>
      <c r="I2" s="210"/>
      <c r="J2" s="211" t="s">
        <v>95</v>
      </c>
      <c r="K2" s="212"/>
      <c r="L2" s="211" t="s">
        <v>53</v>
      </c>
      <c r="M2" s="212"/>
      <c r="N2" s="208" t="s">
        <v>37</v>
      </c>
      <c r="O2" s="208" t="s">
        <v>38</v>
      </c>
      <c r="P2" s="208" t="s">
        <v>39</v>
      </c>
      <c r="Q2" s="208" t="s">
        <v>54</v>
      </c>
      <c r="R2" s="208" t="s">
        <v>53</v>
      </c>
      <c r="S2" s="208" t="s">
        <v>40</v>
      </c>
      <c r="T2" s="210" t="s">
        <v>55</v>
      </c>
      <c r="U2" s="210" t="s">
        <v>2</v>
      </c>
      <c r="V2" s="210" t="s">
        <v>55</v>
      </c>
      <c r="W2" s="210" t="s">
        <v>2</v>
      </c>
      <c r="X2" s="208" t="s">
        <v>96</v>
      </c>
      <c r="Y2" s="208" t="s">
        <v>97</v>
      </c>
    </row>
    <row r="3" spans="1:25" ht="111" x14ac:dyDescent="0.35">
      <c r="A3" s="222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9"/>
      <c r="O3" s="209"/>
      <c r="P3" s="209"/>
      <c r="Q3" s="209"/>
      <c r="R3" s="209"/>
      <c r="S3" s="209"/>
      <c r="T3" s="210"/>
      <c r="U3" s="210"/>
      <c r="V3" s="210"/>
      <c r="W3" s="210"/>
      <c r="X3" s="220"/>
      <c r="Y3" s="220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3">
        <v>43831</v>
      </c>
      <c r="N1" s="133">
        <v>43862</v>
      </c>
      <c r="O1" s="133">
        <v>43891</v>
      </c>
      <c r="P1" s="133">
        <v>43922</v>
      </c>
      <c r="Q1" s="133">
        <v>43952</v>
      </c>
      <c r="R1" s="133">
        <v>43983</v>
      </c>
      <c r="S1" s="133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4">
        <v>830</v>
      </c>
      <c r="N2" s="134">
        <v>726</v>
      </c>
      <c r="O2" s="134">
        <v>664</v>
      </c>
      <c r="P2" s="134">
        <v>395</v>
      </c>
      <c r="Q2" s="134">
        <v>161</v>
      </c>
      <c r="R2" s="134">
        <v>571</v>
      </c>
      <c r="S2" s="138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4">
        <v>779</v>
      </c>
      <c r="N3" s="134">
        <v>699</v>
      </c>
      <c r="O3" s="134">
        <v>674</v>
      </c>
      <c r="P3" s="134">
        <v>589</v>
      </c>
      <c r="Q3" s="134">
        <v>232</v>
      </c>
      <c r="R3" s="134">
        <v>577</v>
      </c>
      <c r="S3" s="138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4">
        <v>1021</v>
      </c>
      <c r="N4" s="134">
        <v>1012</v>
      </c>
      <c r="O4" s="134">
        <v>856</v>
      </c>
      <c r="P4" s="134">
        <v>471</v>
      </c>
      <c r="Q4" s="134">
        <v>167</v>
      </c>
      <c r="R4" s="134">
        <v>621</v>
      </c>
      <c r="S4" s="138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4">
        <v>227</v>
      </c>
      <c r="N5" s="134">
        <v>221</v>
      </c>
      <c r="O5" s="134">
        <v>205</v>
      </c>
      <c r="P5" s="134">
        <v>132</v>
      </c>
      <c r="Q5" s="134">
        <v>74</v>
      </c>
      <c r="R5" s="134">
        <v>179</v>
      </c>
      <c r="S5" s="138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4">
        <v>595</v>
      </c>
      <c r="N6" s="134">
        <v>554</v>
      </c>
      <c r="O6" s="134">
        <v>405</v>
      </c>
      <c r="P6" s="134">
        <v>218</v>
      </c>
      <c r="Q6" s="134">
        <v>144</v>
      </c>
      <c r="R6" s="134">
        <v>250</v>
      </c>
      <c r="S6" s="138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4">
        <v>682</v>
      </c>
      <c r="N7" s="134">
        <v>638</v>
      </c>
      <c r="O7" s="134">
        <v>531</v>
      </c>
      <c r="P7" s="134">
        <v>198</v>
      </c>
      <c r="Q7" s="134">
        <v>141</v>
      </c>
      <c r="R7" s="134">
        <v>462</v>
      </c>
      <c r="S7" s="139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4">
        <v>673</v>
      </c>
      <c r="N8" s="134">
        <v>613</v>
      </c>
      <c r="O8" s="134">
        <v>588</v>
      </c>
      <c r="P8" s="134">
        <v>383</v>
      </c>
      <c r="Q8" s="134">
        <v>200</v>
      </c>
      <c r="R8" s="134">
        <v>349</v>
      </c>
      <c r="S8" s="138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4">
        <v>782</v>
      </c>
      <c r="N9" s="134">
        <v>725</v>
      </c>
      <c r="O9" s="134">
        <v>646</v>
      </c>
      <c r="P9" s="134">
        <v>373</v>
      </c>
      <c r="Q9" s="134">
        <v>202</v>
      </c>
      <c r="R9" s="134">
        <v>619</v>
      </c>
      <c r="S9" s="138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15</v>
      </c>
      <c r="R10" s="134">
        <v>0</v>
      </c>
      <c r="S10" s="138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4">
        <v>851</v>
      </c>
      <c r="N11" s="134">
        <v>748</v>
      </c>
      <c r="O11" s="134">
        <v>695</v>
      </c>
      <c r="P11" s="134">
        <v>448</v>
      </c>
      <c r="Q11" s="134">
        <v>219</v>
      </c>
      <c r="R11" s="134">
        <v>537</v>
      </c>
      <c r="S11" s="138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4">
        <v>839</v>
      </c>
      <c r="N12" s="134">
        <v>749</v>
      </c>
      <c r="O12" s="134">
        <v>405</v>
      </c>
      <c r="P12" s="134">
        <v>0</v>
      </c>
      <c r="Q12" s="134">
        <v>41</v>
      </c>
      <c r="R12" s="134">
        <v>0</v>
      </c>
      <c r="S12" s="139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4">
        <v>808</v>
      </c>
      <c r="N13" s="134">
        <v>763</v>
      </c>
      <c r="O13" s="134">
        <v>706</v>
      </c>
      <c r="P13" s="134">
        <v>442</v>
      </c>
      <c r="Q13" s="134">
        <v>225</v>
      </c>
      <c r="R13" s="134">
        <v>551</v>
      </c>
      <c r="S13" s="138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4">
        <v>519</v>
      </c>
      <c r="N14" s="134">
        <v>490</v>
      </c>
      <c r="O14" s="134">
        <v>352</v>
      </c>
      <c r="P14" s="134">
        <v>179</v>
      </c>
      <c r="Q14" s="134">
        <v>132</v>
      </c>
      <c r="R14" s="134">
        <v>363</v>
      </c>
      <c r="S14" s="138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4">
        <v>832</v>
      </c>
      <c r="N15" s="134">
        <v>798</v>
      </c>
      <c r="O15" s="134">
        <v>513</v>
      </c>
      <c r="P15" s="134">
        <v>232</v>
      </c>
      <c r="Q15" s="134">
        <v>155</v>
      </c>
      <c r="R15" s="134">
        <v>536</v>
      </c>
      <c r="S15" s="138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4">
        <v>891</v>
      </c>
      <c r="N16" s="134">
        <v>826</v>
      </c>
      <c r="O16" s="134">
        <v>885</v>
      </c>
      <c r="P16" s="134">
        <v>566</v>
      </c>
      <c r="Q16" s="134">
        <v>283</v>
      </c>
      <c r="R16" s="134">
        <v>742</v>
      </c>
      <c r="S16" s="138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4">
        <v>529</v>
      </c>
      <c r="N17" s="134">
        <v>481</v>
      </c>
      <c r="O17" s="134">
        <v>359</v>
      </c>
      <c r="P17" s="134">
        <v>237</v>
      </c>
      <c r="Q17" s="134">
        <v>136</v>
      </c>
      <c r="R17" s="134">
        <v>461</v>
      </c>
      <c r="S17" s="138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4">
        <v>94</v>
      </c>
      <c r="N18" s="134">
        <v>101</v>
      </c>
      <c r="O18" s="134">
        <v>55</v>
      </c>
      <c r="P18" s="134">
        <v>0</v>
      </c>
      <c r="Q18" s="134">
        <v>16</v>
      </c>
      <c r="R18" s="134">
        <v>0</v>
      </c>
      <c r="S18" s="138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4">
        <v>726</v>
      </c>
      <c r="N19" s="134">
        <v>764</v>
      </c>
      <c r="O19" s="134">
        <v>709</v>
      </c>
      <c r="P19" s="134">
        <v>308</v>
      </c>
      <c r="Q19" s="134">
        <v>107</v>
      </c>
      <c r="R19" s="134">
        <v>287</v>
      </c>
      <c r="S19" s="139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4">
        <v>325</v>
      </c>
      <c r="N20" s="134">
        <v>330</v>
      </c>
      <c r="O20" s="134">
        <v>381</v>
      </c>
      <c r="P20" s="134">
        <v>367</v>
      </c>
      <c r="Q20" s="134">
        <v>150</v>
      </c>
      <c r="R20" s="134">
        <v>382</v>
      </c>
      <c r="S20" s="138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4">
        <v>909</v>
      </c>
      <c r="N21" s="134">
        <v>866</v>
      </c>
      <c r="O21" s="134">
        <v>803</v>
      </c>
      <c r="P21" s="134">
        <v>428</v>
      </c>
      <c r="Q21" s="134">
        <v>214</v>
      </c>
      <c r="R21" s="134">
        <v>608</v>
      </c>
      <c r="S21" s="138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4">
        <v>967</v>
      </c>
      <c r="N22" s="134">
        <v>929</v>
      </c>
      <c r="O22" s="134">
        <v>832</v>
      </c>
      <c r="P22" s="134">
        <v>336</v>
      </c>
      <c r="Q22" s="134">
        <v>145</v>
      </c>
      <c r="R22" s="134">
        <v>514</v>
      </c>
      <c r="S22" s="138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4">
        <v>855</v>
      </c>
      <c r="N23" s="134">
        <v>779</v>
      </c>
      <c r="O23" s="134">
        <v>746</v>
      </c>
      <c r="P23" s="134">
        <v>406</v>
      </c>
      <c r="Q23" s="134">
        <v>44</v>
      </c>
      <c r="R23" s="134">
        <v>493</v>
      </c>
      <c r="S23" s="138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4">
        <v>461</v>
      </c>
      <c r="N24" s="134">
        <v>388</v>
      </c>
      <c r="O24" s="134">
        <v>247</v>
      </c>
      <c r="P24" s="134">
        <v>147</v>
      </c>
      <c r="Q24" s="134">
        <v>113</v>
      </c>
      <c r="R24" s="134">
        <v>274</v>
      </c>
      <c r="S24" s="138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4">
        <v>632</v>
      </c>
      <c r="N25" s="134">
        <v>580</v>
      </c>
      <c r="O25" s="134">
        <v>450</v>
      </c>
      <c r="P25" s="134">
        <v>355</v>
      </c>
      <c r="Q25" s="134">
        <v>176</v>
      </c>
      <c r="R25" s="134">
        <v>416</v>
      </c>
      <c r="S25" s="138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10</v>
      </c>
      <c r="R26" s="134">
        <v>0</v>
      </c>
      <c r="S26" s="138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4">
        <v>729</v>
      </c>
      <c r="N27" s="134">
        <v>671</v>
      </c>
      <c r="O27" s="134">
        <v>522</v>
      </c>
      <c r="P27" s="134">
        <v>314</v>
      </c>
      <c r="Q27" s="134">
        <v>93</v>
      </c>
      <c r="R27" s="134">
        <v>486</v>
      </c>
      <c r="S27" s="138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4">
        <v>665</v>
      </c>
      <c r="N28" s="134">
        <v>613</v>
      </c>
      <c r="O28" s="134">
        <v>571</v>
      </c>
      <c r="P28" s="134">
        <v>180</v>
      </c>
      <c r="Q28" s="134">
        <v>121</v>
      </c>
      <c r="R28" s="134">
        <v>368</v>
      </c>
      <c r="S28" s="138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4">
        <v>343</v>
      </c>
      <c r="N29" s="134">
        <v>291</v>
      </c>
      <c r="O29" s="134">
        <v>277</v>
      </c>
      <c r="P29" s="134">
        <v>359</v>
      </c>
      <c r="Q29" s="134">
        <v>138</v>
      </c>
      <c r="R29" s="134">
        <v>351</v>
      </c>
      <c r="S29" s="139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4">
        <v>374</v>
      </c>
      <c r="N30" s="134">
        <v>411</v>
      </c>
      <c r="O30" s="134">
        <v>350</v>
      </c>
      <c r="P30" s="134">
        <v>362</v>
      </c>
      <c r="Q30" s="134">
        <v>101</v>
      </c>
      <c r="R30" s="134">
        <v>237</v>
      </c>
      <c r="S30" s="140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4">
        <v>658</v>
      </c>
      <c r="N31" s="134">
        <v>613</v>
      </c>
      <c r="O31" s="134">
        <v>580</v>
      </c>
      <c r="P31" s="134">
        <v>525</v>
      </c>
      <c r="Q31" s="134">
        <v>165</v>
      </c>
      <c r="R31" s="134">
        <v>409</v>
      </c>
      <c r="S31" s="138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4">
        <v>208</v>
      </c>
      <c r="N32" s="134">
        <v>185</v>
      </c>
      <c r="O32" s="134">
        <v>199</v>
      </c>
      <c r="P32" s="134">
        <v>177</v>
      </c>
      <c r="Q32" s="134">
        <v>62</v>
      </c>
      <c r="R32" s="134">
        <v>145</v>
      </c>
      <c r="S32" s="137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4">
        <v>35</v>
      </c>
      <c r="N33" s="134">
        <v>44</v>
      </c>
      <c r="O33" s="134">
        <v>42</v>
      </c>
      <c r="P33" s="134">
        <v>10</v>
      </c>
      <c r="Q33" s="134">
        <v>1</v>
      </c>
      <c r="R33" s="134">
        <v>1</v>
      </c>
      <c r="S33" s="138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1</v>
      </c>
      <c r="R34" s="134">
        <v>0</v>
      </c>
      <c r="S34" s="138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0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4">
        <v>37</v>
      </c>
      <c r="N35" s="134">
        <v>48</v>
      </c>
      <c r="O35" s="134">
        <v>19</v>
      </c>
      <c r="P35" s="134">
        <v>7</v>
      </c>
      <c r="Q35" s="134">
        <v>1</v>
      </c>
      <c r="R35" s="134">
        <v>1</v>
      </c>
      <c r="S35" s="138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0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4">
        <v>2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8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24" t="s">
        <v>49</v>
      </c>
      <c r="K1" s="203"/>
      <c r="L1" s="224" t="s">
        <v>50</v>
      </c>
      <c r="M1" s="203"/>
    </row>
    <row r="2" spans="1:13" ht="18.5" x14ac:dyDescent="0.35">
      <c r="B2" s="223" t="s">
        <v>52</v>
      </c>
      <c r="C2" s="223"/>
      <c r="D2" s="223" t="s">
        <v>39</v>
      </c>
      <c r="E2" s="223"/>
      <c r="F2" s="223" t="s">
        <v>52</v>
      </c>
      <c r="G2" s="223"/>
      <c r="H2" s="223" t="s">
        <v>39</v>
      </c>
      <c r="I2" s="223"/>
      <c r="J2" s="223" t="s">
        <v>55</v>
      </c>
      <c r="K2" s="223" t="s">
        <v>2</v>
      </c>
      <c r="L2" s="223" t="s">
        <v>55</v>
      </c>
      <c r="M2" s="223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23"/>
      <c r="K3" s="223"/>
      <c r="L3" s="223"/>
      <c r="M3" s="223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1">
        <v>4276.5</v>
      </c>
      <c r="C5" s="131">
        <v>4240.5</v>
      </c>
      <c r="D5" s="131">
        <v>2055</v>
      </c>
      <c r="E5" s="131">
        <v>1588.25</v>
      </c>
      <c r="F5" s="131">
        <v>3960</v>
      </c>
      <c r="G5" s="131">
        <v>4239.75</v>
      </c>
      <c r="H5" s="131">
        <v>1440</v>
      </c>
      <c r="I5" s="131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2"/>
      <c r="C6" s="132"/>
      <c r="D6" s="132"/>
      <c r="E6" s="132"/>
      <c r="F6" s="132">
        <v>4092</v>
      </c>
      <c r="G6" s="132"/>
      <c r="H6" s="132">
        <v>1488</v>
      </c>
      <c r="I6" s="132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zoomScale="80" zoomScaleNormal="8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T12" sqref="AT12"/>
    </sheetView>
  </sheetViews>
  <sheetFormatPr defaultRowHeight="14.5" x14ac:dyDescent="0.35"/>
  <cols>
    <col min="1" max="1" width="36.54296875" style="89" customWidth="1"/>
    <col min="2" max="3" width="26.54296875" style="148" customWidth="1"/>
    <col min="4" max="12" width="9.6328125" customWidth="1"/>
    <col min="13" max="13" width="12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0.6328125" customWidth="1"/>
    <col min="42" max="42" width="8.6328125" customWidth="1"/>
    <col min="43" max="43" width="11.6328125" customWidth="1"/>
    <col min="44" max="46" width="8.6328125" customWidth="1"/>
    <col min="47" max="47" width="11" customWidth="1"/>
  </cols>
  <sheetData>
    <row r="1" spans="1:46" s="143" customFormat="1" ht="12" x14ac:dyDescent="0.3">
      <c r="A1" s="142"/>
      <c r="B1" s="145"/>
      <c r="C1" s="145"/>
      <c r="D1" s="235" t="s">
        <v>49</v>
      </c>
      <c r="E1" s="240"/>
      <c r="F1" s="240"/>
      <c r="G1" s="240"/>
      <c r="H1" s="240"/>
      <c r="I1" s="240"/>
      <c r="J1" s="240"/>
      <c r="K1" s="241"/>
      <c r="L1" s="235" t="s">
        <v>50</v>
      </c>
      <c r="M1" s="240"/>
      <c r="N1" s="240"/>
      <c r="O1" s="240"/>
      <c r="P1" s="240"/>
      <c r="Q1" s="240"/>
      <c r="R1" s="240"/>
      <c r="S1" s="241"/>
      <c r="T1" s="235" t="s">
        <v>94</v>
      </c>
      <c r="U1" s="236"/>
      <c r="V1" s="236"/>
      <c r="W1" s="232"/>
      <c r="X1" s="237" t="s">
        <v>51</v>
      </c>
      <c r="Y1" s="237"/>
      <c r="Z1" s="237"/>
      <c r="AA1" s="237"/>
      <c r="AB1" s="237"/>
      <c r="AC1" s="237"/>
      <c r="AD1" s="237"/>
      <c r="AE1" s="237"/>
      <c r="AF1" s="225" t="s">
        <v>49</v>
      </c>
      <c r="AG1" s="226"/>
      <c r="AH1" s="226"/>
      <c r="AI1" s="227"/>
      <c r="AJ1" s="225" t="s">
        <v>50</v>
      </c>
      <c r="AK1" s="226"/>
      <c r="AL1" s="226"/>
      <c r="AM1" s="227"/>
      <c r="AN1" s="231" t="s">
        <v>94</v>
      </c>
      <c r="AO1" s="232"/>
      <c r="AQ1" s="242" t="s">
        <v>49</v>
      </c>
      <c r="AR1" s="243"/>
      <c r="AS1" s="242" t="s">
        <v>50</v>
      </c>
      <c r="AT1" s="243"/>
    </row>
    <row r="2" spans="1:46" s="143" customFormat="1" ht="50.4" customHeight="1" x14ac:dyDescent="0.3">
      <c r="A2" s="238" t="s">
        <v>0</v>
      </c>
      <c r="B2" s="145"/>
      <c r="C2" s="145"/>
      <c r="D2" s="233" t="s">
        <v>52</v>
      </c>
      <c r="E2" s="233"/>
      <c r="F2" s="233" t="s">
        <v>39</v>
      </c>
      <c r="G2" s="233"/>
      <c r="H2" s="225" t="s">
        <v>101</v>
      </c>
      <c r="I2" s="227"/>
      <c r="J2" s="225" t="s">
        <v>102</v>
      </c>
      <c r="K2" s="227"/>
      <c r="L2" s="233" t="s">
        <v>52</v>
      </c>
      <c r="M2" s="233"/>
      <c r="N2" s="233" t="s">
        <v>39</v>
      </c>
      <c r="O2" s="233"/>
      <c r="P2" s="225" t="s">
        <v>101</v>
      </c>
      <c r="Q2" s="227"/>
      <c r="R2" s="225" t="s">
        <v>102</v>
      </c>
      <c r="S2" s="227"/>
      <c r="T2" s="225" t="s">
        <v>95</v>
      </c>
      <c r="U2" s="232"/>
      <c r="V2" s="225" t="s">
        <v>53</v>
      </c>
      <c r="W2" s="232"/>
      <c r="X2" s="233" t="s">
        <v>37</v>
      </c>
      <c r="Y2" s="228" t="s">
        <v>38</v>
      </c>
      <c r="Z2" s="228" t="s">
        <v>39</v>
      </c>
      <c r="AA2" s="228" t="s">
        <v>101</v>
      </c>
      <c r="AB2" s="228" t="s">
        <v>102</v>
      </c>
      <c r="AC2" s="228" t="s">
        <v>54</v>
      </c>
      <c r="AD2" s="228" t="s">
        <v>53</v>
      </c>
      <c r="AE2" s="228" t="s">
        <v>40</v>
      </c>
      <c r="AF2" s="233" t="s">
        <v>55</v>
      </c>
      <c r="AG2" s="233" t="s">
        <v>2</v>
      </c>
      <c r="AH2" s="228" t="s">
        <v>101</v>
      </c>
      <c r="AI2" s="228" t="s">
        <v>102</v>
      </c>
      <c r="AJ2" s="233" t="s">
        <v>55</v>
      </c>
      <c r="AK2" s="233" t="s">
        <v>2</v>
      </c>
      <c r="AL2" s="228" t="s">
        <v>101</v>
      </c>
      <c r="AM2" s="228" t="s">
        <v>102</v>
      </c>
      <c r="AN2" s="228" t="s">
        <v>96</v>
      </c>
      <c r="AO2" s="228" t="s">
        <v>97</v>
      </c>
      <c r="AQ2" s="244" t="s">
        <v>55</v>
      </c>
      <c r="AR2" s="244" t="s">
        <v>2</v>
      </c>
      <c r="AS2" s="244" t="s">
        <v>55</v>
      </c>
      <c r="AT2" s="244" t="s">
        <v>2</v>
      </c>
    </row>
    <row r="3" spans="1:46" s="143" customFormat="1" ht="50.4" customHeight="1" x14ac:dyDescent="0.3">
      <c r="A3" s="239"/>
      <c r="B3" s="146" t="s">
        <v>100</v>
      </c>
      <c r="C3" s="146"/>
      <c r="D3" s="144" t="s">
        <v>56</v>
      </c>
      <c r="E3" s="144" t="s">
        <v>57</v>
      </c>
      <c r="F3" s="144" t="s">
        <v>56</v>
      </c>
      <c r="G3" s="144" t="s">
        <v>57</v>
      </c>
      <c r="H3" s="144" t="s">
        <v>56</v>
      </c>
      <c r="I3" s="144" t="s">
        <v>57</v>
      </c>
      <c r="J3" s="144" t="s">
        <v>56</v>
      </c>
      <c r="K3" s="144" t="s">
        <v>57</v>
      </c>
      <c r="L3" s="144" t="s">
        <v>56</v>
      </c>
      <c r="M3" s="144" t="s">
        <v>57</v>
      </c>
      <c r="N3" s="144" t="s">
        <v>56</v>
      </c>
      <c r="O3" s="144" t="s">
        <v>57</v>
      </c>
      <c r="P3" s="144" t="s">
        <v>56</v>
      </c>
      <c r="Q3" s="144" t="s">
        <v>57</v>
      </c>
      <c r="R3" s="144" t="s">
        <v>56</v>
      </c>
      <c r="S3" s="144" t="s">
        <v>57</v>
      </c>
      <c r="T3" s="144" t="s">
        <v>56</v>
      </c>
      <c r="U3" s="144" t="s">
        <v>57</v>
      </c>
      <c r="V3" s="144" t="s">
        <v>56</v>
      </c>
      <c r="W3" s="144" t="s">
        <v>57</v>
      </c>
      <c r="X3" s="233"/>
      <c r="Y3" s="230"/>
      <c r="Z3" s="230"/>
      <c r="AA3" s="230"/>
      <c r="AB3" s="230"/>
      <c r="AC3" s="229"/>
      <c r="AD3" s="230"/>
      <c r="AE3" s="230"/>
      <c r="AF3" s="233"/>
      <c r="AG3" s="233"/>
      <c r="AH3" s="230"/>
      <c r="AI3" s="230"/>
      <c r="AJ3" s="233"/>
      <c r="AK3" s="233"/>
      <c r="AL3" s="230"/>
      <c r="AM3" s="230"/>
      <c r="AN3" s="234"/>
      <c r="AO3" s="234"/>
      <c r="AQ3" s="244"/>
      <c r="AR3" s="244"/>
      <c r="AS3" s="244"/>
      <c r="AT3" s="244"/>
    </row>
    <row r="4" spans="1:46" ht="17" customHeight="1" x14ac:dyDescent="0.35">
      <c r="A4" s="141" t="s">
        <v>3</v>
      </c>
      <c r="B4" s="147" t="s">
        <v>106</v>
      </c>
      <c r="C4" s="147"/>
      <c r="D4" s="149">
        <v>2008</v>
      </c>
      <c r="E4" s="149">
        <v>1495.25</v>
      </c>
      <c r="F4" s="149">
        <v>1342.3600000000001</v>
      </c>
      <c r="G4" s="149">
        <v>1264</v>
      </c>
      <c r="H4" s="149">
        <v>0</v>
      </c>
      <c r="I4" s="149">
        <v>67.5</v>
      </c>
      <c r="J4" s="149">
        <v>163.63999999999999</v>
      </c>
      <c r="K4" s="154">
        <v>96</v>
      </c>
      <c r="L4" s="149">
        <v>1440</v>
      </c>
      <c r="M4" s="149">
        <v>1112.5</v>
      </c>
      <c r="N4" s="149">
        <v>1018.64</v>
      </c>
      <c r="O4" s="149">
        <v>996</v>
      </c>
      <c r="P4" s="149">
        <v>0</v>
      </c>
      <c r="Q4" s="149">
        <v>0</v>
      </c>
      <c r="R4" s="149">
        <v>61.36</v>
      </c>
      <c r="S4" s="149">
        <v>36</v>
      </c>
      <c r="T4" s="149">
        <v>0</v>
      </c>
      <c r="U4" s="149">
        <v>0</v>
      </c>
      <c r="V4" s="149">
        <v>0</v>
      </c>
      <c r="W4" s="149">
        <v>0</v>
      </c>
      <c r="X4" s="149">
        <v>766</v>
      </c>
      <c r="Y4" s="125">
        <f t="shared" ref="Y4:Y30" si="0">SUM(E4+M4)/X4</f>
        <v>3.4043733681462141</v>
      </c>
      <c r="Z4" s="125">
        <f t="shared" ref="Z4:Z30" si="1">SUM(G4+O4)/X4</f>
        <v>2.9503916449086161</v>
      </c>
      <c r="AA4" s="125">
        <f t="shared" ref="AA4:AA30" si="2">SUM(I4+Q4)/X4</f>
        <v>8.8120104438642294E-2</v>
      </c>
      <c r="AB4" s="125">
        <f t="shared" ref="AB4:AB30" si="3">SUM(K4+S4)/X4</f>
        <v>0.17232375979112272</v>
      </c>
      <c r="AC4" s="115">
        <f>SUM(U4)/X4</f>
        <v>0</v>
      </c>
      <c r="AD4" s="90">
        <f>SUM(W4)/X4</f>
        <v>0</v>
      </c>
      <c r="AE4" s="136">
        <f>SUM(Y4:AD4)</f>
        <v>6.6152088772845961</v>
      </c>
      <c r="AF4" s="126">
        <f>(E4)/D4</f>
        <v>0.74464641434262946</v>
      </c>
      <c r="AG4" s="126">
        <f>IFERROR(G4/F4,0)</f>
        <v>0.94162519741351047</v>
      </c>
      <c r="AH4" s="126">
        <f>IFERROR(I4/H4,0)</f>
        <v>0</v>
      </c>
      <c r="AI4" s="126">
        <f>IFERROR(K4/J4,0)</f>
        <v>0.58665362991933523</v>
      </c>
      <c r="AJ4" s="126">
        <f>M4/L4</f>
        <v>0.77256944444444442</v>
      </c>
      <c r="AK4" s="126">
        <f>O4/N4</f>
        <v>0.97777428728500748</v>
      </c>
      <c r="AL4" s="126">
        <f>IFERROR(P4/Q4,0)</f>
        <v>0</v>
      </c>
      <c r="AM4" s="126">
        <f>IFERROR(S4/R4,0)</f>
        <v>0.58670143415906129</v>
      </c>
      <c r="AN4" s="126">
        <f>IFERROR(U4/T4,0)</f>
        <v>0</v>
      </c>
      <c r="AO4" s="126">
        <f>IFERROR(W4/V4,0)</f>
        <v>0</v>
      </c>
      <c r="AQ4" s="129">
        <f t="shared" ref="AQ4:AQ30" si="4">SUM(E4+I4)/(D4+H4)</f>
        <v>0.77826195219123506</v>
      </c>
      <c r="AR4" s="129">
        <f t="shared" ref="AR4:AR30" si="5">SUM(G4+K4)/(F4+J4)</f>
        <v>0.90305444887118191</v>
      </c>
      <c r="AS4" s="129">
        <f t="shared" ref="AS4:AS30" si="6">SUM(M4+Q4)/(L4+P4)</f>
        <v>0.77256944444444442</v>
      </c>
      <c r="AT4" s="129">
        <f t="shared" ref="AT4:AT30" si="7">SUM(O4+S4)/(N4+R4)</f>
        <v>0.9555555555555556</v>
      </c>
    </row>
    <row r="5" spans="1:46" ht="17" customHeight="1" x14ac:dyDescent="0.35">
      <c r="A5" s="141" t="s">
        <v>4</v>
      </c>
      <c r="B5" s="147" t="s">
        <v>116</v>
      </c>
      <c r="C5" s="147"/>
      <c r="D5" s="150">
        <v>1350.4</v>
      </c>
      <c r="E5" s="150">
        <v>1278.25</v>
      </c>
      <c r="F5" s="150">
        <v>1710.5</v>
      </c>
      <c r="G5" s="150">
        <v>1224</v>
      </c>
      <c r="H5" s="149">
        <v>705.6</v>
      </c>
      <c r="I5" s="150">
        <v>367.5</v>
      </c>
      <c r="J5" s="149">
        <v>180</v>
      </c>
      <c r="K5" s="150">
        <v>96</v>
      </c>
      <c r="L5" s="151">
        <v>1263.5999999999999</v>
      </c>
      <c r="M5" s="151">
        <v>1084.92</v>
      </c>
      <c r="N5" s="152">
        <v>1395</v>
      </c>
      <c r="O5" s="151">
        <v>1192.5</v>
      </c>
      <c r="P5" s="151">
        <v>176.4</v>
      </c>
      <c r="Q5" s="152">
        <v>240</v>
      </c>
      <c r="R5" s="151">
        <v>45</v>
      </c>
      <c r="S5" s="151">
        <v>24</v>
      </c>
      <c r="T5" s="149">
        <v>0</v>
      </c>
      <c r="U5" s="152">
        <v>0</v>
      </c>
      <c r="V5" s="152">
        <v>0</v>
      </c>
      <c r="W5" s="152">
        <v>0</v>
      </c>
      <c r="X5" s="152">
        <v>866</v>
      </c>
      <c r="Y5" s="125">
        <f t="shared" si="0"/>
        <v>2.7288337182448039</v>
      </c>
      <c r="Z5" s="125">
        <f t="shared" si="1"/>
        <v>2.7904157043879909</v>
      </c>
      <c r="AA5" s="125">
        <f t="shared" si="2"/>
        <v>0.7015011547344111</v>
      </c>
      <c r="AB5" s="125">
        <f t="shared" si="3"/>
        <v>0.13856812933025403</v>
      </c>
      <c r="AC5" s="125">
        <f t="shared" ref="AC5:AC19" si="8">SUM(U5)/X5</f>
        <v>0</v>
      </c>
      <c r="AD5" s="127">
        <f t="shared" ref="AD5:AD19" si="9">SUM(W5)/X5</f>
        <v>0</v>
      </c>
      <c r="AE5" s="135">
        <f t="shared" ref="AE5:AE20" si="10">SUM(Y5:AD5)</f>
        <v>6.3593187066974606</v>
      </c>
      <c r="AF5" s="126">
        <f t="shared" ref="AF5:AF30" si="11">(E5)/D5</f>
        <v>0.94657138625592407</v>
      </c>
      <c r="AG5" s="126">
        <f t="shared" ref="AG5:AG30" si="12">IFERROR(G5/F5,0)</f>
        <v>0.71558023969599527</v>
      </c>
      <c r="AH5" s="126">
        <f t="shared" ref="AH5:AH30" si="13">IFERROR(I5/H5,0)</f>
        <v>0.52083333333333337</v>
      </c>
      <c r="AI5" s="126">
        <f t="shared" ref="AI5:AI30" si="14">IFERROR(K5/J5,0)</f>
        <v>0.53333333333333333</v>
      </c>
      <c r="AJ5" s="126">
        <f t="shared" ref="AJ5:AJ30" si="15">M5/L5</f>
        <v>0.85859449192782533</v>
      </c>
      <c r="AK5" s="126">
        <f t="shared" ref="AK5:AK30" si="16">O5/N5</f>
        <v>0.85483870967741937</v>
      </c>
      <c r="AL5" s="126">
        <f t="shared" ref="AL5:AL30" si="17">IFERROR(P5/Q5,0)</f>
        <v>0.73499999999999999</v>
      </c>
      <c r="AM5" s="126">
        <f t="shared" ref="AM5:AM30" si="18">IFERROR(S5/R5,0)</f>
        <v>0.53333333333333333</v>
      </c>
      <c r="AN5" s="126">
        <f t="shared" ref="AN5:AN30" si="19">IFERROR(U5/T5,0)</f>
        <v>0</v>
      </c>
      <c r="AO5" s="126">
        <f t="shared" ref="AO5:AO30" si="20">IFERROR(W5/V5,0)</f>
        <v>0</v>
      </c>
      <c r="AQ5" s="129">
        <f t="shared" si="4"/>
        <v>0.80046206225680938</v>
      </c>
      <c r="AR5" s="129">
        <f t="shared" si="5"/>
        <v>0.69822798201533987</v>
      </c>
      <c r="AS5" s="129">
        <f t="shared" si="6"/>
        <v>0.92008333333333336</v>
      </c>
      <c r="AT5" s="129">
        <f t="shared" si="7"/>
        <v>0.84479166666666672</v>
      </c>
    </row>
    <row r="6" spans="1:46" ht="17" customHeight="1" x14ac:dyDescent="0.35">
      <c r="A6" s="141" t="s">
        <v>5</v>
      </c>
      <c r="B6" s="147" t="s">
        <v>107</v>
      </c>
      <c r="C6" s="147"/>
      <c r="D6" s="149">
        <v>1935</v>
      </c>
      <c r="E6" s="151">
        <v>1579.25</v>
      </c>
      <c r="F6" s="151">
        <v>1447.5</v>
      </c>
      <c r="G6" s="151">
        <v>1223.5</v>
      </c>
      <c r="H6" s="149">
        <v>450</v>
      </c>
      <c r="I6" s="151">
        <v>200</v>
      </c>
      <c r="J6" s="149">
        <v>0</v>
      </c>
      <c r="K6" s="151">
        <v>0</v>
      </c>
      <c r="L6" s="151">
        <v>1080</v>
      </c>
      <c r="M6" s="151">
        <v>1078.25</v>
      </c>
      <c r="N6" s="152">
        <v>1440</v>
      </c>
      <c r="O6" s="151">
        <v>1080.2</v>
      </c>
      <c r="P6" s="151">
        <v>0</v>
      </c>
      <c r="Q6" s="152">
        <v>36</v>
      </c>
      <c r="R6" s="151">
        <v>0</v>
      </c>
      <c r="S6" s="151">
        <v>0</v>
      </c>
      <c r="T6" s="149">
        <v>0</v>
      </c>
      <c r="U6" s="153">
        <v>0</v>
      </c>
      <c r="V6" s="152">
        <v>0</v>
      </c>
      <c r="W6" s="152">
        <v>0</v>
      </c>
      <c r="X6" s="152">
        <v>977</v>
      </c>
      <c r="Y6" s="125">
        <f t="shared" si="0"/>
        <v>2.7200614124872056</v>
      </c>
      <c r="Z6" s="125">
        <f t="shared" si="1"/>
        <v>2.3579324462640736</v>
      </c>
      <c r="AA6" s="125">
        <f t="shared" si="2"/>
        <v>0.24155578300921188</v>
      </c>
      <c r="AB6" s="125">
        <f t="shared" si="3"/>
        <v>0</v>
      </c>
      <c r="AC6" s="125">
        <f t="shared" si="8"/>
        <v>0</v>
      </c>
      <c r="AD6" s="127">
        <f t="shared" si="9"/>
        <v>0</v>
      </c>
      <c r="AE6" s="135">
        <f t="shared" si="10"/>
        <v>5.3195496417604913</v>
      </c>
      <c r="AF6" s="126">
        <f t="shared" si="11"/>
        <v>0.81614987080103363</v>
      </c>
      <c r="AG6" s="126">
        <f t="shared" si="12"/>
        <v>0.84525043177892922</v>
      </c>
      <c r="AH6" s="126">
        <f t="shared" si="13"/>
        <v>0.44444444444444442</v>
      </c>
      <c r="AI6" s="126">
        <f t="shared" si="14"/>
        <v>0</v>
      </c>
      <c r="AJ6" s="126">
        <f t="shared" si="15"/>
        <v>0.99837962962962967</v>
      </c>
      <c r="AK6" s="126">
        <f t="shared" si="16"/>
        <v>0.75013888888888891</v>
      </c>
      <c r="AL6" s="126">
        <f t="shared" si="17"/>
        <v>0</v>
      </c>
      <c r="AM6" s="126">
        <f t="shared" si="18"/>
        <v>0</v>
      </c>
      <c r="AN6" s="126">
        <f t="shared" si="19"/>
        <v>0</v>
      </c>
      <c r="AO6" s="126">
        <f t="shared" si="20"/>
        <v>0</v>
      </c>
      <c r="AQ6" s="129">
        <f t="shared" si="4"/>
        <v>0.74601677148846957</v>
      </c>
      <c r="AR6" s="129">
        <f t="shared" si="5"/>
        <v>0.84525043177892922</v>
      </c>
      <c r="AS6" s="129">
        <f t="shared" si="6"/>
        <v>1.0317129629629629</v>
      </c>
      <c r="AT6" s="129">
        <f t="shared" si="7"/>
        <v>0.75013888888888891</v>
      </c>
    </row>
    <row r="7" spans="1:46" ht="17" customHeight="1" x14ac:dyDescent="0.35">
      <c r="A7" s="141" t="s">
        <v>6</v>
      </c>
      <c r="B7" s="147" t="s">
        <v>117</v>
      </c>
      <c r="C7" s="147"/>
      <c r="D7" s="149">
        <v>1940</v>
      </c>
      <c r="E7" s="151">
        <v>1149.17</v>
      </c>
      <c r="F7" s="151">
        <v>879</v>
      </c>
      <c r="G7" s="151">
        <v>821</v>
      </c>
      <c r="H7" s="149">
        <v>0</v>
      </c>
      <c r="I7" s="151">
        <v>24</v>
      </c>
      <c r="J7" s="149">
        <v>225</v>
      </c>
      <c r="K7" s="154">
        <v>24</v>
      </c>
      <c r="L7" s="151">
        <v>720</v>
      </c>
      <c r="M7" s="151">
        <v>731.5</v>
      </c>
      <c r="N7" s="152">
        <v>720</v>
      </c>
      <c r="O7" s="151">
        <v>720</v>
      </c>
      <c r="P7" s="151">
        <v>0</v>
      </c>
      <c r="Q7" s="152">
        <v>0</v>
      </c>
      <c r="R7" s="151">
        <v>0</v>
      </c>
      <c r="S7" s="151">
        <v>0</v>
      </c>
      <c r="T7" s="149">
        <v>0</v>
      </c>
      <c r="U7" s="152">
        <v>0</v>
      </c>
      <c r="V7" s="152">
        <v>0</v>
      </c>
      <c r="W7" s="152">
        <v>0</v>
      </c>
      <c r="X7" s="152">
        <v>582</v>
      </c>
      <c r="Y7" s="125">
        <f t="shared" si="0"/>
        <v>3.2313917525773199</v>
      </c>
      <c r="Z7" s="125">
        <f t="shared" si="1"/>
        <v>2.6477663230240549</v>
      </c>
      <c r="AA7" s="125">
        <f t="shared" si="2"/>
        <v>4.1237113402061855E-2</v>
      </c>
      <c r="AB7" s="125">
        <f t="shared" si="3"/>
        <v>4.1237113402061855E-2</v>
      </c>
      <c r="AC7" s="125">
        <f t="shared" si="8"/>
        <v>0</v>
      </c>
      <c r="AD7" s="127">
        <f t="shared" si="9"/>
        <v>0</v>
      </c>
      <c r="AE7" s="135">
        <f t="shared" si="10"/>
        <v>5.9616323024054978</v>
      </c>
      <c r="AF7" s="126">
        <f t="shared" si="11"/>
        <v>0.59235567010309287</v>
      </c>
      <c r="AG7" s="126">
        <f t="shared" si="12"/>
        <v>0.9340159271899886</v>
      </c>
      <c r="AH7" s="126">
        <f t="shared" si="13"/>
        <v>0</v>
      </c>
      <c r="AI7" s="126">
        <f t="shared" si="14"/>
        <v>0.10666666666666667</v>
      </c>
      <c r="AJ7" s="126">
        <f t="shared" si="15"/>
        <v>1.0159722222222223</v>
      </c>
      <c r="AK7" s="126">
        <f t="shared" si="16"/>
        <v>1</v>
      </c>
      <c r="AL7" s="126">
        <f t="shared" si="17"/>
        <v>0</v>
      </c>
      <c r="AM7" s="126">
        <f t="shared" si="18"/>
        <v>0</v>
      </c>
      <c r="AN7" s="126">
        <f t="shared" si="19"/>
        <v>0</v>
      </c>
      <c r="AO7" s="126">
        <f t="shared" si="20"/>
        <v>0</v>
      </c>
      <c r="AQ7" s="129">
        <f t="shared" si="4"/>
        <v>0.60472680412371138</v>
      </c>
      <c r="AR7" s="129">
        <f t="shared" si="5"/>
        <v>0.76539855072463769</v>
      </c>
      <c r="AS7" s="129">
        <f t="shared" si="6"/>
        <v>1.0159722222222223</v>
      </c>
      <c r="AT7" s="129">
        <f t="shared" si="7"/>
        <v>1</v>
      </c>
    </row>
    <row r="8" spans="1:46" ht="17" customHeight="1" x14ac:dyDescent="0.35">
      <c r="A8" s="141" t="s">
        <v>7</v>
      </c>
      <c r="B8" s="147" t="s">
        <v>117</v>
      </c>
      <c r="C8" s="147"/>
      <c r="D8" s="149">
        <v>1335.5</v>
      </c>
      <c r="E8" s="151">
        <v>879.5</v>
      </c>
      <c r="F8" s="151">
        <v>1492.5</v>
      </c>
      <c r="G8" s="151">
        <v>1087</v>
      </c>
      <c r="H8" s="149">
        <v>0</v>
      </c>
      <c r="I8" s="151">
        <v>0</v>
      </c>
      <c r="J8" s="149">
        <v>0</v>
      </c>
      <c r="K8" s="151">
        <v>0</v>
      </c>
      <c r="L8" s="151">
        <v>720</v>
      </c>
      <c r="M8" s="151">
        <v>719.5</v>
      </c>
      <c r="N8" s="152">
        <v>708</v>
      </c>
      <c r="O8" s="151">
        <v>708</v>
      </c>
      <c r="P8" s="151">
        <v>0</v>
      </c>
      <c r="Q8" s="152">
        <v>0</v>
      </c>
      <c r="R8" s="151">
        <v>0</v>
      </c>
      <c r="S8" s="151">
        <v>0</v>
      </c>
      <c r="T8" s="149">
        <v>0</v>
      </c>
      <c r="U8" s="152">
        <v>0</v>
      </c>
      <c r="V8" s="152">
        <v>0</v>
      </c>
      <c r="W8" s="152">
        <v>0</v>
      </c>
      <c r="X8" s="152">
        <v>583</v>
      </c>
      <c r="Y8" s="125">
        <f t="shared" si="0"/>
        <v>2.7427101200686108</v>
      </c>
      <c r="Z8" s="125">
        <f t="shared" si="1"/>
        <v>3.0789022298456259</v>
      </c>
      <c r="AA8" s="125">
        <f t="shared" si="2"/>
        <v>0</v>
      </c>
      <c r="AB8" s="125">
        <f t="shared" si="3"/>
        <v>0</v>
      </c>
      <c r="AC8" s="125">
        <f t="shared" si="8"/>
        <v>0</v>
      </c>
      <c r="AD8" s="127">
        <f t="shared" si="9"/>
        <v>0</v>
      </c>
      <c r="AE8" s="135">
        <f t="shared" si="10"/>
        <v>5.8216123499142363</v>
      </c>
      <c r="AF8" s="126">
        <f t="shared" si="11"/>
        <v>0.65855484837139644</v>
      </c>
      <c r="AG8" s="126">
        <f t="shared" si="12"/>
        <v>0.72830820770519267</v>
      </c>
      <c r="AH8" s="126">
        <f t="shared" si="13"/>
        <v>0</v>
      </c>
      <c r="AI8" s="126">
        <f t="shared" si="14"/>
        <v>0</v>
      </c>
      <c r="AJ8" s="126">
        <f t="shared" si="15"/>
        <v>0.99930555555555556</v>
      </c>
      <c r="AK8" s="126">
        <f t="shared" si="16"/>
        <v>1</v>
      </c>
      <c r="AL8" s="126">
        <f t="shared" si="17"/>
        <v>0</v>
      </c>
      <c r="AM8" s="126">
        <f t="shared" si="18"/>
        <v>0</v>
      </c>
      <c r="AN8" s="126">
        <f t="shared" si="19"/>
        <v>0</v>
      </c>
      <c r="AO8" s="126">
        <f t="shared" si="20"/>
        <v>0</v>
      </c>
      <c r="AQ8" s="129">
        <f t="shared" si="4"/>
        <v>0.65855484837139644</v>
      </c>
      <c r="AR8" s="129">
        <f t="shared" si="5"/>
        <v>0.72830820770519267</v>
      </c>
      <c r="AS8" s="129">
        <f t="shared" si="6"/>
        <v>0.99930555555555556</v>
      </c>
      <c r="AT8" s="129">
        <f t="shared" si="7"/>
        <v>1</v>
      </c>
    </row>
    <row r="9" spans="1:46" ht="17" customHeight="1" x14ac:dyDescent="0.35">
      <c r="A9" s="141" t="s">
        <v>8</v>
      </c>
      <c r="B9" s="147" t="s">
        <v>108</v>
      </c>
      <c r="C9" s="147"/>
      <c r="D9" s="149">
        <v>3085</v>
      </c>
      <c r="E9" s="151">
        <v>2690.67</v>
      </c>
      <c r="F9" s="151">
        <v>1026</v>
      </c>
      <c r="G9" s="151">
        <v>296.5</v>
      </c>
      <c r="H9" s="149">
        <v>0</v>
      </c>
      <c r="I9" s="151">
        <v>103.5</v>
      </c>
      <c r="J9" s="149">
        <v>225</v>
      </c>
      <c r="K9" s="154">
        <v>103.5</v>
      </c>
      <c r="L9" s="151">
        <v>2160</v>
      </c>
      <c r="M9" s="151">
        <v>2078.1</v>
      </c>
      <c r="N9" s="152">
        <v>720</v>
      </c>
      <c r="O9" s="151">
        <v>436</v>
      </c>
      <c r="P9" s="151">
        <v>0</v>
      </c>
      <c r="Q9" s="152">
        <v>0</v>
      </c>
      <c r="R9" s="151">
        <v>0</v>
      </c>
      <c r="S9" s="151">
        <v>0</v>
      </c>
      <c r="T9" s="149">
        <v>0</v>
      </c>
      <c r="U9" s="152">
        <v>0</v>
      </c>
      <c r="V9" s="152">
        <v>0</v>
      </c>
      <c r="W9" s="152">
        <v>0</v>
      </c>
      <c r="X9" s="152">
        <v>494</v>
      </c>
      <c r="Y9" s="125">
        <f t="shared" si="0"/>
        <v>9.653380566801621</v>
      </c>
      <c r="Z9" s="125">
        <f t="shared" si="1"/>
        <v>1.4827935222672064</v>
      </c>
      <c r="AA9" s="125">
        <f t="shared" si="2"/>
        <v>0.20951417004048584</v>
      </c>
      <c r="AB9" s="125">
        <f t="shared" si="3"/>
        <v>0.20951417004048584</v>
      </c>
      <c r="AC9" s="125">
        <f t="shared" si="8"/>
        <v>0</v>
      </c>
      <c r="AD9" s="127">
        <f t="shared" si="9"/>
        <v>0</v>
      </c>
      <c r="AE9" s="135">
        <f t="shared" si="10"/>
        <v>11.555202429149798</v>
      </c>
      <c r="AF9" s="126">
        <f t="shared" si="11"/>
        <v>0.87217828200972447</v>
      </c>
      <c r="AG9" s="126">
        <f t="shared" si="12"/>
        <v>0.28898635477582846</v>
      </c>
      <c r="AH9" s="126">
        <f t="shared" si="13"/>
        <v>0</v>
      </c>
      <c r="AI9" s="126">
        <f t="shared" si="14"/>
        <v>0.46</v>
      </c>
      <c r="AJ9" s="126">
        <f t="shared" si="15"/>
        <v>0.96208333333333329</v>
      </c>
      <c r="AK9" s="126">
        <f t="shared" si="16"/>
        <v>0.60555555555555551</v>
      </c>
      <c r="AL9" s="126">
        <f t="shared" si="17"/>
        <v>0</v>
      </c>
      <c r="AM9" s="126">
        <f t="shared" si="18"/>
        <v>0</v>
      </c>
      <c r="AN9" s="126">
        <f t="shared" si="19"/>
        <v>0</v>
      </c>
      <c r="AO9" s="126">
        <f t="shared" si="20"/>
        <v>0</v>
      </c>
      <c r="AQ9" s="129">
        <f t="shared" si="4"/>
        <v>0.90572771474878444</v>
      </c>
      <c r="AR9" s="129">
        <f t="shared" si="5"/>
        <v>0.31974420463629094</v>
      </c>
      <c r="AS9" s="129">
        <f t="shared" si="6"/>
        <v>0.96208333333333329</v>
      </c>
      <c r="AT9" s="129">
        <f t="shared" si="7"/>
        <v>0.60555555555555551</v>
      </c>
    </row>
    <row r="10" spans="1:46" ht="17" customHeight="1" x14ac:dyDescent="0.35">
      <c r="A10" s="141" t="s">
        <v>9</v>
      </c>
      <c r="B10" s="147" t="s">
        <v>106</v>
      </c>
      <c r="C10" s="147"/>
      <c r="D10" s="149">
        <v>1927</v>
      </c>
      <c r="E10" s="151">
        <v>1366.8</v>
      </c>
      <c r="F10" s="151">
        <v>1595</v>
      </c>
      <c r="G10" s="151">
        <v>1382.07</v>
      </c>
      <c r="H10" s="149">
        <v>0</v>
      </c>
      <c r="I10" s="151">
        <v>0</v>
      </c>
      <c r="J10" s="149">
        <v>0</v>
      </c>
      <c r="K10" s="151">
        <v>0</v>
      </c>
      <c r="L10" s="151">
        <v>1080</v>
      </c>
      <c r="M10" s="151">
        <v>965.5</v>
      </c>
      <c r="N10" s="152">
        <v>1440</v>
      </c>
      <c r="O10" s="151">
        <v>1428</v>
      </c>
      <c r="P10" s="151">
        <v>0</v>
      </c>
      <c r="Q10" s="152">
        <v>0</v>
      </c>
      <c r="R10" s="151">
        <v>0</v>
      </c>
      <c r="S10" s="151">
        <v>0</v>
      </c>
      <c r="T10" s="149">
        <v>0</v>
      </c>
      <c r="U10" s="152">
        <v>0</v>
      </c>
      <c r="V10" s="152">
        <v>0</v>
      </c>
      <c r="W10" s="152">
        <v>0</v>
      </c>
      <c r="X10" s="152">
        <v>700</v>
      </c>
      <c r="Y10" s="125">
        <f t="shared" si="0"/>
        <v>3.3318571428571433</v>
      </c>
      <c r="Z10" s="125">
        <f t="shared" si="1"/>
        <v>4.014385714285714</v>
      </c>
      <c r="AA10" s="125">
        <f t="shared" si="2"/>
        <v>0</v>
      </c>
      <c r="AB10" s="125">
        <f t="shared" si="3"/>
        <v>0</v>
      </c>
      <c r="AC10" s="125">
        <f t="shared" si="8"/>
        <v>0</v>
      </c>
      <c r="AD10" s="127">
        <f t="shared" si="9"/>
        <v>0</v>
      </c>
      <c r="AE10" s="135">
        <f t="shared" si="10"/>
        <v>7.3462428571428573</v>
      </c>
      <c r="AF10" s="126">
        <f t="shared" si="11"/>
        <v>0.70928905033731182</v>
      </c>
      <c r="AG10" s="126">
        <f t="shared" si="12"/>
        <v>0.86650156739811912</v>
      </c>
      <c r="AH10" s="126">
        <f t="shared" si="13"/>
        <v>0</v>
      </c>
      <c r="AI10" s="126">
        <f t="shared" si="14"/>
        <v>0</v>
      </c>
      <c r="AJ10" s="126">
        <f t="shared" si="15"/>
        <v>0.89398148148148149</v>
      </c>
      <c r="AK10" s="126">
        <f t="shared" si="16"/>
        <v>0.9916666666666667</v>
      </c>
      <c r="AL10" s="126">
        <f t="shared" si="17"/>
        <v>0</v>
      </c>
      <c r="AM10" s="126">
        <f t="shared" si="18"/>
        <v>0</v>
      </c>
      <c r="AN10" s="126">
        <f t="shared" si="19"/>
        <v>0</v>
      </c>
      <c r="AO10" s="126">
        <f t="shared" si="20"/>
        <v>0</v>
      </c>
      <c r="AQ10" s="129">
        <f t="shared" si="4"/>
        <v>0.70928905033731182</v>
      </c>
      <c r="AR10" s="129">
        <f>SUM(G10+K10)/(F10+J10)</f>
        <v>0.86650156739811912</v>
      </c>
      <c r="AS10" s="129">
        <f t="shared" si="6"/>
        <v>0.89398148148148149</v>
      </c>
      <c r="AT10" s="129">
        <f t="shared" si="7"/>
        <v>0.9916666666666667</v>
      </c>
    </row>
    <row r="11" spans="1:46" ht="17" customHeight="1" x14ac:dyDescent="0.35">
      <c r="A11" s="141" t="s">
        <v>10</v>
      </c>
      <c r="B11" s="147" t="s">
        <v>116</v>
      </c>
      <c r="C11" s="147"/>
      <c r="D11" s="149">
        <v>1227</v>
      </c>
      <c r="E11" s="151">
        <v>992</v>
      </c>
      <c r="F11" s="151">
        <v>0</v>
      </c>
      <c r="G11" s="151">
        <v>0</v>
      </c>
      <c r="H11" s="149">
        <v>0</v>
      </c>
      <c r="I11" s="151">
        <v>0</v>
      </c>
      <c r="J11" s="149">
        <v>0</v>
      </c>
      <c r="K11" s="151">
        <v>0</v>
      </c>
      <c r="L11" s="151">
        <v>720</v>
      </c>
      <c r="M11" s="151">
        <v>720</v>
      </c>
      <c r="N11" s="152">
        <v>0</v>
      </c>
      <c r="O11" s="151">
        <v>12</v>
      </c>
      <c r="P11" s="151">
        <v>0</v>
      </c>
      <c r="Q11" s="152">
        <v>0</v>
      </c>
      <c r="R11" s="151">
        <v>0</v>
      </c>
      <c r="S11" s="151">
        <v>0</v>
      </c>
      <c r="T11" s="149">
        <v>0</v>
      </c>
      <c r="U11" s="152">
        <v>0</v>
      </c>
      <c r="V11" s="152">
        <v>0</v>
      </c>
      <c r="W11" s="152">
        <v>0</v>
      </c>
      <c r="X11" s="152">
        <v>199</v>
      </c>
      <c r="Y11" s="125">
        <f t="shared" si="0"/>
        <v>8.6030150753768844</v>
      </c>
      <c r="Z11" s="125">
        <f t="shared" si="1"/>
        <v>6.030150753768844E-2</v>
      </c>
      <c r="AA11" s="125">
        <f t="shared" si="2"/>
        <v>0</v>
      </c>
      <c r="AB11" s="125">
        <f t="shared" si="3"/>
        <v>0</v>
      </c>
      <c r="AC11" s="125">
        <f t="shared" si="8"/>
        <v>0</v>
      </c>
      <c r="AD11" s="127">
        <f t="shared" si="9"/>
        <v>0</v>
      </c>
      <c r="AE11" s="135">
        <f t="shared" si="10"/>
        <v>8.6633165829145735</v>
      </c>
      <c r="AF11" s="126">
        <f t="shared" si="11"/>
        <v>0.80847595762021185</v>
      </c>
      <c r="AG11" s="126">
        <f t="shared" si="12"/>
        <v>0</v>
      </c>
      <c r="AH11" s="126">
        <f t="shared" si="13"/>
        <v>0</v>
      </c>
      <c r="AI11" s="126">
        <f t="shared" si="14"/>
        <v>0</v>
      </c>
      <c r="AJ11" s="126">
        <f t="shared" si="15"/>
        <v>1</v>
      </c>
      <c r="AK11" s="126">
        <f>IFERROR(O11/N11,0)</f>
        <v>0</v>
      </c>
      <c r="AL11" s="126">
        <f t="shared" si="17"/>
        <v>0</v>
      </c>
      <c r="AM11" s="126">
        <f t="shared" si="18"/>
        <v>0</v>
      </c>
      <c r="AN11" s="126">
        <f t="shared" si="19"/>
        <v>0</v>
      </c>
      <c r="AO11" s="126">
        <f t="shared" si="20"/>
        <v>0</v>
      </c>
      <c r="AQ11" s="129">
        <f t="shared" si="4"/>
        <v>0.80847595762021185</v>
      </c>
      <c r="AR11" s="129">
        <f>IFERROR(SUM(G11+K11)/(F11+J11),0)</f>
        <v>0</v>
      </c>
      <c r="AS11" s="129">
        <f t="shared" si="6"/>
        <v>1</v>
      </c>
      <c r="AT11" s="129">
        <f>IFERROR(SUM(O11+S11)/(N11+R11),0)</f>
        <v>0</v>
      </c>
    </row>
    <row r="12" spans="1:46" ht="17" customHeight="1" x14ac:dyDescent="0.35">
      <c r="A12" s="141" t="s">
        <v>43</v>
      </c>
      <c r="B12" s="147" t="s">
        <v>109</v>
      </c>
      <c r="C12" s="147"/>
      <c r="D12" s="149">
        <v>1714.5</v>
      </c>
      <c r="E12" s="151">
        <v>1435.33</v>
      </c>
      <c r="F12" s="151">
        <v>1506</v>
      </c>
      <c r="G12" s="151">
        <v>1018.75</v>
      </c>
      <c r="H12" s="149">
        <v>0</v>
      </c>
      <c r="I12" s="151">
        <v>94.5</v>
      </c>
      <c r="J12" s="149">
        <v>450</v>
      </c>
      <c r="K12" s="154">
        <v>153.5</v>
      </c>
      <c r="L12" s="151">
        <v>1080</v>
      </c>
      <c r="M12" s="151">
        <v>930</v>
      </c>
      <c r="N12" s="152">
        <v>1080</v>
      </c>
      <c r="O12" s="151">
        <v>1128</v>
      </c>
      <c r="P12" s="151">
        <v>0</v>
      </c>
      <c r="Q12" s="152">
        <v>0</v>
      </c>
      <c r="R12" s="151">
        <v>0</v>
      </c>
      <c r="S12" s="151">
        <v>0</v>
      </c>
      <c r="T12" s="149">
        <v>128.57</v>
      </c>
      <c r="U12" s="152">
        <v>150</v>
      </c>
      <c r="V12" s="152">
        <v>0</v>
      </c>
      <c r="W12" s="152">
        <v>0</v>
      </c>
      <c r="X12" s="152">
        <v>757</v>
      </c>
      <c r="Y12" s="125">
        <f t="shared" si="0"/>
        <v>3.1246103038309112</v>
      </c>
      <c r="Z12" s="125">
        <f t="shared" si="1"/>
        <v>2.8358652575957728</v>
      </c>
      <c r="AA12" s="125">
        <f t="shared" si="2"/>
        <v>0.12483487450462351</v>
      </c>
      <c r="AB12" s="125">
        <f t="shared" si="3"/>
        <v>0.20277410832232498</v>
      </c>
      <c r="AC12" s="125">
        <f t="shared" si="8"/>
        <v>0.19815059445178335</v>
      </c>
      <c r="AD12" s="127">
        <f t="shared" si="9"/>
        <v>0</v>
      </c>
      <c r="AE12" s="135">
        <f t="shared" si="10"/>
        <v>6.4862351387054149</v>
      </c>
      <c r="AF12" s="126">
        <f t="shared" si="11"/>
        <v>0.83717118693496639</v>
      </c>
      <c r="AG12" s="126">
        <f t="shared" si="12"/>
        <v>0.67646082337317393</v>
      </c>
      <c r="AH12" s="126">
        <f t="shared" si="13"/>
        <v>0</v>
      </c>
      <c r="AI12" s="126">
        <f t="shared" si="14"/>
        <v>0.34111111111111109</v>
      </c>
      <c r="AJ12" s="126">
        <f t="shared" si="15"/>
        <v>0.86111111111111116</v>
      </c>
      <c r="AK12" s="126">
        <f t="shared" si="16"/>
        <v>1.0444444444444445</v>
      </c>
      <c r="AL12" s="126">
        <f t="shared" si="17"/>
        <v>0</v>
      </c>
      <c r="AM12" s="126">
        <f t="shared" si="18"/>
        <v>0</v>
      </c>
      <c r="AN12" s="126">
        <f t="shared" si="19"/>
        <v>1.1666796297736641</v>
      </c>
      <c r="AO12" s="126">
        <f t="shared" si="20"/>
        <v>0</v>
      </c>
      <c r="AQ12" s="129">
        <f t="shared" si="4"/>
        <v>0.89228929717118688</v>
      </c>
      <c r="AR12" s="129">
        <f t="shared" si="5"/>
        <v>0.59930981595092025</v>
      </c>
      <c r="AS12" s="129">
        <f t="shared" si="6"/>
        <v>0.86111111111111116</v>
      </c>
      <c r="AT12" s="129">
        <f t="shared" si="7"/>
        <v>1.0444444444444445</v>
      </c>
    </row>
    <row r="13" spans="1:46" ht="17" customHeight="1" x14ac:dyDescent="0.35">
      <c r="A13" s="141" t="s">
        <v>11</v>
      </c>
      <c r="B13" s="147" t="s">
        <v>117</v>
      </c>
      <c r="C13" s="147"/>
      <c r="D13" s="149">
        <v>1588.5</v>
      </c>
      <c r="E13" s="151">
        <v>1075.58</v>
      </c>
      <c r="F13" s="151">
        <v>1297</v>
      </c>
      <c r="G13" s="151">
        <v>1278</v>
      </c>
      <c r="H13" s="149">
        <v>0</v>
      </c>
      <c r="I13" s="151">
        <v>12</v>
      </c>
      <c r="J13" s="149">
        <v>225</v>
      </c>
      <c r="K13" s="154">
        <v>36</v>
      </c>
      <c r="L13" s="151">
        <v>1080</v>
      </c>
      <c r="M13" s="151">
        <v>1048.3800000000001</v>
      </c>
      <c r="N13" s="152">
        <v>1080</v>
      </c>
      <c r="O13" s="151">
        <v>1081</v>
      </c>
      <c r="P13" s="151">
        <v>0</v>
      </c>
      <c r="Q13" s="152">
        <v>0</v>
      </c>
      <c r="R13" s="151">
        <v>0</v>
      </c>
      <c r="S13" s="151">
        <v>0</v>
      </c>
      <c r="T13" s="149">
        <v>0</v>
      </c>
      <c r="U13" s="152">
        <v>0</v>
      </c>
      <c r="V13" s="152">
        <v>0</v>
      </c>
      <c r="W13" s="152">
        <v>0</v>
      </c>
      <c r="X13" s="152">
        <v>789</v>
      </c>
      <c r="Y13" s="125">
        <f t="shared" si="0"/>
        <v>2.6919645120405575</v>
      </c>
      <c r="Z13" s="125">
        <f t="shared" si="1"/>
        <v>2.9898605830164766</v>
      </c>
      <c r="AA13" s="125">
        <f t="shared" si="2"/>
        <v>1.5209125475285171E-2</v>
      </c>
      <c r="AB13" s="125">
        <f t="shared" si="3"/>
        <v>4.5627376425855515E-2</v>
      </c>
      <c r="AC13" s="125">
        <f t="shared" si="8"/>
        <v>0</v>
      </c>
      <c r="AD13" s="127">
        <f t="shared" si="9"/>
        <v>0</v>
      </c>
      <c r="AE13" s="135">
        <f t="shared" si="10"/>
        <v>5.7426615969581745</v>
      </c>
      <c r="AF13" s="126">
        <f t="shared" si="11"/>
        <v>0.6771041863393138</v>
      </c>
      <c r="AG13" s="126">
        <f t="shared" si="12"/>
        <v>0.98535080956052423</v>
      </c>
      <c r="AH13" s="126">
        <f t="shared" si="13"/>
        <v>0</v>
      </c>
      <c r="AI13" s="126">
        <f t="shared" si="14"/>
        <v>0.16</v>
      </c>
      <c r="AJ13" s="126">
        <f t="shared" si="15"/>
        <v>0.97072222222222238</v>
      </c>
      <c r="AK13" s="126">
        <f t="shared" si="16"/>
        <v>1.000925925925926</v>
      </c>
      <c r="AL13" s="126">
        <f t="shared" si="17"/>
        <v>0</v>
      </c>
      <c r="AM13" s="126">
        <f t="shared" si="18"/>
        <v>0</v>
      </c>
      <c r="AN13" s="126">
        <f t="shared" si="19"/>
        <v>0</v>
      </c>
      <c r="AO13" s="126">
        <f t="shared" si="20"/>
        <v>0</v>
      </c>
      <c r="AQ13" s="129">
        <f t="shared" si="4"/>
        <v>0.68465848284545161</v>
      </c>
      <c r="AR13" s="129">
        <f t="shared" si="5"/>
        <v>0.86333771353482258</v>
      </c>
      <c r="AS13" s="129">
        <f t="shared" si="6"/>
        <v>0.97072222222222238</v>
      </c>
      <c r="AT13" s="129">
        <f t="shared" si="7"/>
        <v>1.000925925925926</v>
      </c>
    </row>
    <row r="14" spans="1:46" ht="17" customHeight="1" x14ac:dyDescent="0.35">
      <c r="A14" s="141" t="s">
        <v>12</v>
      </c>
      <c r="B14" s="147" t="s">
        <v>110</v>
      </c>
      <c r="C14" s="147"/>
      <c r="D14" s="149">
        <v>1393.3600000000001</v>
      </c>
      <c r="E14" s="151">
        <v>834</v>
      </c>
      <c r="F14" s="151">
        <v>940.5</v>
      </c>
      <c r="G14" s="151">
        <v>1001.75</v>
      </c>
      <c r="H14" s="149">
        <v>163.63999999999999</v>
      </c>
      <c r="I14" s="151">
        <v>163.5</v>
      </c>
      <c r="J14" s="149">
        <v>0</v>
      </c>
      <c r="K14" s="151">
        <v>0</v>
      </c>
      <c r="L14" s="151">
        <v>1378.64</v>
      </c>
      <c r="M14" s="151">
        <v>958.83</v>
      </c>
      <c r="N14" s="152">
        <v>720</v>
      </c>
      <c r="O14" s="151">
        <v>852</v>
      </c>
      <c r="P14" s="151">
        <v>61.36</v>
      </c>
      <c r="Q14" s="152">
        <v>0</v>
      </c>
      <c r="R14" s="151">
        <v>0</v>
      </c>
      <c r="S14" s="151">
        <v>0</v>
      </c>
      <c r="T14" s="149">
        <v>0</v>
      </c>
      <c r="U14" s="152">
        <v>0</v>
      </c>
      <c r="V14" s="152">
        <v>0</v>
      </c>
      <c r="W14" s="152">
        <v>0</v>
      </c>
      <c r="X14" s="152">
        <v>414</v>
      </c>
      <c r="Y14" s="125">
        <f t="shared" si="0"/>
        <v>4.3305072463768113</v>
      </c>
      <c r="Z14" s="125">
        <f t="shared" si="1"/>
        <v>4.4776570048309177</v>
      </c>
      <c r="AA14" s="125">
        <f t="shared" si="2"/>
        <v>0.39492753623188404</v>
      </c>
      <c r="AB14" s="125">
        <f t="shared" si="3"/>
        <v>0</v>
      </c>
      <c r="AC14" s="125">
        <f t="shared" si="8"/>
        <v>0</v>
      </c>
      <c r="AD14" s="127">
        <f t="shared" si="9"/>
        <v>0</v>
      </c>
      <c r="AE14" s="135">
        <f t="shared" si="10"/>
        <v>9.2030917874396128</v>
      </c>
      <c r="AF14" s="126">
        <f t="shared" si="11"/>
        <v>0.59855313773899055</v>
      </c>
      <c r="AG14" s="126">
        <f t="shared" si="12"/>
        <v>1.0651249335459863</v>
      </c>
      <c r="AH14" s="126">
        <f t="shared" si="13"/>
        <v>0.99914446345636776</v>
      </c>
      <c r="AI14" s="126">
        <f t="shared" si="14"/>
        <v>0</v>
      </c>
      <c r="AJ14" s="126">
        <f t="shared" si="15"/>
        <v>0.69548975802239887</v>
      </c>
      <c r="AK14" s="126">
        <f t="shared" si="16"/>
        <v>1.1833333333333333</v>
      </c>
      <c r="AL14" s="126">
        <f t="shared" si="17"/>
        <v>0</v>
      </c>
      <c r="AM14" s="126">
        <f t="shared" si="18"/>
        <v>0</v>
      </c>
      <c r="AN14" s="126">
        <f t="shared" si="19"/>
        <v>0</v>
      </c>
      <c r="AO14" s="126">
        <f t="shared" si="20"/>
        <v>0</v>
      </c>
      <c r="AQ14" s="129">
        <f t="shared" si="4"/>
        <v>0.640655105973025</v>
      </c>
      <c r="AR14" s="129">
        <f t="shared" si="5"/>
        <v>1.0651249335459863</v>
      </c>
      <c r="AS14" s="129">
        <f t="shared" si="6"/>
        <v>0.66585416666666675</v>
      </c>
      <c r="AT14" s="129">
        <f t="shared" si="7"/>
        <v>1.1833333333333333</v>
      </c>
    </row>
    <row r="15" spans="1:46" ht="17" customHeight="1" x14ac:dyDescent="0.35">
      <c r="A15" s="141" t="s">
        <v>13</v>
      </c>
      <c r="B15" s="147" t="s">
        <v>111</v>
      </c>
      <c r="C15" s="147"/>
      <c r="D15" s="149">
        <v>8135.75</v>
      </c>
      <c r="E15" s="151">
        <v>5240.42</v>
      </c>
      <c r="F15" s="151">
        <v>1080</v>
      </c>
      <c r="G15" s="151">
        <v>799</v>
      </c>
      <c r="H15" s="149">
        <v>0</v>
      </c>
      <c r="I15" s="151">
        <v>0</v>
      </c>
      <c r="J15" s="149">
        <v>0</v>
      </c>
      <c r="K15" s="151">
        <v>0</v>
      </c>
      <c r="L15" s="151">
        <v>7440</v>
      </c>
      <c r="M15" s="151">
        <v>5404.57</v>
      </c>
      <c r="N15" s="152">
        <v>1080</v>
      </c>
      <c r="O15" s="151">
        <v>660</v>
      </c>
      <c r="P15" s="151">
        <v>0</v>
      </c>
      <c r="Q15" s="152">
        <v>0</v>
      </c>
      <c r="R15" s="151">
        <v>0</v>
      </c>
      <c r="S15" s="151">
        <v>0</v>
      </c>
      <c r="T15" s="149">
        <v>0</v>
      </c>
      <c r="U15" s="152">
        <v>0</v>
      </c>
      <c r="V15" s="152">
        <v>0</v>
      </c>
      <c r="W15" s="152">
        <v>0</v>
      </c>
      <c r="X15" s="152">
        <v>283</v>
      </c>
      <c r="Y15" s="125">
        <f t="shared" si="0"/>
        <v>37.614805653710249</v>
      </c>
      <c r="Z15" s="125">
        <f t="shared" si="1"/>
        <v>5.1554770318021204</v>
      </c>
      <c r="AA15" s="125">
        <f t="shared" si="2"/>
        <v>0</v>
      </c>
      <c r="AB15" s="125">
        <f t="shared" si="3"/>
        <v>0</v>
      </c>
      <c r="AC15" s="125">
        <f t="shared" si="8"/>
        <v>0</v>
      </c>
      <c r="AD15" s="127">
        <f t="shared" si="9"/>
        <v>0</v>
      </c>
      <c r="AE15" s="135">
        <f t="shared" si="10"/>
        <v>42.77028268551237</v>
      </c>
      <c r="AF15" s="126">
        <f t="shared" si="11"/>
        <v>0.64412254555511173</v>
      </c>
      <c r="AG15" s="126">
        <f t="shared" si="12"/>
        <v>0.73981481481481481</v>
      </c>
      <c r="AH15" s="126">
        <f t="shared" si="13"/>
        <v>0</v>
      </c>
      <c r="AI15" s="126">
        <f t="shared" si="14"/>
        <v>0</v>
      </c>
      <c r="AJ15" s="126">
        <f t="shared" si="15"/>
        <v>0.72642069892473116</v>
      </c>
      <c r="AK15" s="126">
        <f t="shared" si="16"/>
        <v>0.61111111111111116</v>
      </c>
      <c r="AL15" s="126">
        <f t="shared" si="17"/>
        <v>0</v>
      </c>
      <c r="AM15" s="126">
        <f t="shared" si="18"/>
        <v>0</v>
      </c>
      <c r="AN15" s="126">
        <f t="shared" si="19"/>
        <v>0</v>
      </c>
      <c r="AO15" s="126">
        <f t="shared" si="20"/>
        <v>0</v>
      </c>
      <c r="AQ15" s="129">
        <f t="shared" si="4"/>
        <v>0.64412254555511173</v>
      </c>
      <c r="AR15" s="129">
        <f t="shared" si="5"/>
        <v>0.73981481481481481</v>
      </c>
      <c r="AS15" s="129">
        <f t="shared" si="6"/>
        <v>0.72642069892473116</v>
      </c>
      <c r="AT15" s="129">
        <f t="shared" si="7"/>
        <v>0.61111111111111116</v>
      </c>
    </row>
    <row r="16" spans="1:46" ht="17" customHeight="1" x14ac:dyDescent="0.35">
      <c r="A16" s="141" t="s">
        <v>115</v>
      </c>
      <c r="B16" s="147" t="s">
        <v>120</v>
      </c>
      <c r="C16" s="147"/>
      <c r="D16" s="149">
        <v>6185.25</v>
      </c>
      <c r="E16" s="151">
        <v>5079.75</v>
      </c>
      <c r="F16" s="151">
        <v>4759</v>
      </c>
      <c r="G16" s="151">
        <v>3163.5</v>
      </c>
      <c r="H16" s="149">
        <v>0</v>
      </c>
      <c r="I16" s="151">
        <v>0</v>
      </c>
      <c r="J16" s="149">
        <v>0</v>
      </c>
      <c r="K16" s="151">
        <v>0</v>
      </c>
      <c r="L16" s="151">
        <v>4669.5</v>
      </c>
      <c r="M16" s="151">
        <v>3940.75</v>
      </c>
      <c r="N16" s="152">
        <v>1080</v>
      </c>
      <c r="O16" s="151">
        <v>879.25</v>
      </c>
      <c r="P16" s="151">
        <v>0</v>
      </c>
      <c r="Q16" s="152">
        <v>0</v>
      </c>
      <c r="R16" s="151">
        <v>0</v>
      </c>
      <c r="S16" s="151">
        <v>0</v>
      </c>
      <c r="T16" s="149">
        <v>0</v>
      </c>
      <c r="U16" s="152">
        <v>0</v>
      </c>
      <c r="V16" s="152">
        <v>0</v>
      </c>
      <c r="W16" s="152">
        <v>0</v>
      </c>
      <c r="X16" s="152">
        <f>704+196</f>
        <v>900</v>
      </c>
      <c r="Y16" s="125">
        <f t="shared" si="0"/>
        <v>10.022777777777778</v>
      </c>
      <c r="Z16" s="125">
        <f t="shared" si="1"/>
        <v>4.4919444444444441</v>
      </c>
      <c r="AA16" s="125">
        <f t="shared" si="2"/>
        <v>0</v>
      </c>
      <c r="AB16" s="125">
        <f t="shared" si="3"/>
        <v>0</v>
      </c>
      <c r="AC16" s="125">
        <f t="shared" si="8"/>
        <v>0</v>
      </c>
      <c r="AD16" s="127">
        <f t="shared" si="9"/>
        <v>0</v>
      </c>
      <c r="AE16" s="135">
        <f t="shared" si="10"/>
        <v>14.514722222222222</v>
      </c>
      <c r="AF16" s="126">
        <f t="shared" si="11"/>
        <v>0.8212683400024251</v>
      </c>
      <c r="AG16" s="126">
        <f t="shared" si="12"/>
        <v>0.66474049169993699</v>
      </c>
      <c r="AH16" s="126">
        <f t="shared" si="13"/>
        <v>0</v>
      </c>
      <c r="AI16" s="126">
        <f t="shared" si="14"/>
        <v>0</v>
      </c>
      <c r="AJ16" s="126">
        <f t="shared" si="15"/>
        <v>0.84393404004711425</v>
      </c>
      <c r="AK16" s="126">
        <f t="shared" si="16"/>
        <v>0.81412037037037033</v>
      </c>
      <c r="AL16" s="126">
        <f t="shared" si="17"/>
        <v>0</v>
      </c>
      <c r="AM16" s="126">
        <f t="shared" si="18"/>
        <v>0</v>
      </c>
      <c r="AN16" s="126">
        <f t="shared" si="19"/>
        <v>0</v>
      </c>
      <c r="AO16" s="126">
        <f t="shared" si="20"/>
        <v>0</v>
      </c>
      <c r="AQ16" s="129">
        <f t="shared" si="4"/>
        <v>0.8212683400024251</v>
      </c>
      <c r="AR16" s="129">
        <f t="shared" si="5"/>
        <v>0.66474049169993699</v>
      </c>
      <c r="AS16" s="129">
        <f t="shared" si="6"/>
        <v>0.84393404004711425</v>
      </c>
      <c r="AT16" s="129">
        <f t="shared" si="7"/>
        <v>0.81412037037037033</v>
      </c>
    </row>
    <row r="17" spans="1:46" ht="17" customHeight="1" x14ac:dyDescent="0.35">
      <c r="A17" s="141" t="s">
        <v>14</v>
      </c>
      <c r="B17" s="147" t="s">
        <v>117</v>
      </c>
      <c r="C17" s="147"/>
      <c r="D17" s="149">
        <v>3249</v>
      </c>
      <c r="E17" s="151">
        <v>2514.42</v>
      </c>
      <c r="F17" s="151">
        <v>1887.5</v>
      </c>
      <c r="G17" s="151">
        <v>1044</v>
      </c>
      <c r="H17" s="149">
        <v>450</v>
      </c>
      <c r="I17" s="151">
        <v>307.75</v>
      </c>
      <c r="J17" s="149">
        <v>180</v>
      </c>
      <c r="K17" s="154">
        <v>60</v>
      </c>
      <c r="L17" s="151">
        <v>2430</v>
      </c>
      <c r="M17" s="151">
        <v>2200.5</v>
      </c>
      <c r="N17" s="152">
        <v>1404</v>
      </c>
      <c r="O17" s="151">
        <v>1068</v>
      </c>
      <c r="P17" s="151">
        <v>90</v>
      </c>
      <c r="Q17" s="152">
        <v>60</v>
      </c>
      <c r="R17" s="151">
        <v>36</v>
      </c>
      <c r="S17" s="151">
        <v>12</v>
      </c>
      <c r="T17" s="149">
        <v>0</v>
      </c>
      <c r="U17" s="152">
        <v>0</v>
      </c>
      <c r="V17" s="152">
        <v>0</v>
      </c>
      <c r="W17" s="152">
        <v>0</v>
      </c>
      <c r="X17" s="152">
        <v>604</v>
      </c>
      <c r="Y17" s="125">
        <f t="shared" si="0"/>
        <v>7.806158940397351</v>
      </c>
      <c r="Z17" s="125">
        <f t="shared" si="1"/>
        <v>3.4966887417218544</v>
      </c>
      <c r="AA17" s="125">
        <f t="shared" si="2"/>
        <v>0.60885761589403975</v>
      </c>
      <c r="AB17" s="125">
        <f t="shared" si="3"/>
        <v>0.11920529801324503</v>
      </c>
      <c r="AC17" s="125">
        <f t="shared" si="8"/>
        <v>0</v>
      </c>
      <c r="AD17" s="127">
        <f t="shared" si="9"/>
        <v>0</v>
      </c>
      <c r="AE17" s="135">
        <f t="shared" si="10"/>
        <v>12.030910596026491</v>
      </c>
      <c r="AF17" s="126">
        <f t="shared" si="11"/>
        <v>0.77390581717451523</v>
      </c>
      <c r="AG17" s="126">
        <f t="shared" si="12"/>
        <v>0.55311258278145692</v>
      </c>
      <c r="AH17" s="126">
        <f t="shared" si="13"/>
        <v>0.68388888888888888</v>
      </c>
      <c r="AI17" s="126">
        <f t="shared" si="14"/>
        <v>0.33333333333333331</v>
      </c>
      <c r="AJ17" s="126">
        <f t="shared" si="15"/>
        <v>0.90555555555555556</v>
      </c>
      <c r="AK17" s="126">
        <f t="shared" si="16"/>
        <v>0.76068376068376065</v>
      </c>
      <c r="AL17" s="126">
        <f t="shared" si="17"/>
        <v>1.5</v>
      </c>
      <c r="AM17" s="126">
        <f t="shared" si="18"/>
        <v>0.33333333333333331</v>
      </c>
      <c r="AN17" s="126">
        <f t="shared" si="19"/>
        <v>0</v>
      </c>
      <c r="AO17" s="126">
        <f t="shared" si="20"/>
        <v>0</v>
      </c>
      <c r="AQ17" s="129">
        <f t="shared" si="4"/>
        <v>0.76295485266288188</v>
      </c>
      <c r="AR17" s="129">
        <f t="shared" si="5"/>
        <v>0.53397823458282956</v>
      </c>
      <c r="AS17" s="129">
        <f t="shared" si="6"/>
        <v>0.89702380952380956</v>
      </c>
      <c r="AT17" s="129">
        <f t="shared" si="7"/>
        <v>0.75</v>
      </c>
    </row>
    <row r="18" spans="1:46" ht="17" customHeight="1" x14ac:dyDescent="0.35">
      <c r="A18" s="141" t="s">
        <v>15</v>
      </c>
      <c r="B18" s="147" t="s">
        <v>117</v>
      </c>
      <c r="C18" s="147"/>
      <c r="D18" s="149">
        <v>932</v>
      </c>
      <c r="E18" s="151">
        <v>843.75</v>
      </c>
      <c r="F18" s="151">
        <v>518</v>
      </c>
      <c r="G18" s="151">
        <v>612</v>
      </c>
      <c r="H18" s="149">
        <v>216</v>
      </c>
      <c r="I18" s="151">
        <v>24</v>
      </c>
      <c r="J18" s="149">
        <v>225</v>
      </c>
      <c r="K18" s="154">
        <v>36</v>
      </c>
      <c r="L18" s="151">
        <v>720</v>
      </c>
      <c r="M18" s="151">
        <v>741</v>
      </c>
      <c r="N18" s="152">
        <v>720</v>
      </c>
      <c r="O18" s="151">
        <v>744</v>
      </c>
      <c r="P18" s="151">
        <v>0</v>
      </c>
      <c r="Q18" s="152">
        <v>0</v>
      </c>
      <c r="R18" s="151">
        <v>0</v>
      </c>
      <c r="S18" s="151">
        <v>0</v>
      </c>
      <c r="T18" s="149">
        <v>0</v>
      </c>
      <c r="U18" s="152">
        <v>0</v>
      </c>
      <c r="V18" s="152">
        <v>0</v>
      </c>
      <c r="W18" s="152">
        <v>0</v>
      </c>
      <c r="X18" s="152">
        <v>521</v>
      </c>
      <c r="Y18" s="125">
        <f t="shared" si="0"/>
        <v>3.0417466410748562</v>
      </c>
      <c r="Z18" s="125">
        <f t="shared" si="1"/>
        <v>2.602687140115163</v>
      </c>
      <c r="AA18" s="125">
        <f t="shared" si="2"/>
        <v>4.6065259117082535E-2</v>
      </c>
      <c r="AB18" s="125">
        <f t="shared" si="3"/>
        <v>6.9097888675623803E-2</v>
      </c>
      <c r="AC18" s="125">
        <f t="shared" si="8"/>
        <v>0</v>
      </c>
      <c r="AD18" s="127">
        <f t="shared" si="9"/>
        <v>0</v>
      </c>
      <c r="AE18" s="135">
        <f t="shared" si="10"/>
        <v>5.7595969289827256</v>
      </c>
      <c r="AF18" s="128">
        <f t="shared" si="11"/>
        <v>0.90531115879828328</v>
      </c>
      <c r="AG18" s="126">
        <f t="shared" si="12"/>
        <v>1.1814671814671815</v>
      </c>
      <c r="AH18" s="126">
        <f t="shared" si="13"/>
        <v>0.1111111111111111</v>
      </c>
      <c r="AI18" s="126">
        <f t="shared" si="14"/>
        <v>0.16</v>
      </c>
      <c r="AJ18" s="128">
        <f t="shared" si="15"/>
        <v>1.0291666666666666</v>
      </c>
      <c r="AK18" s="155">
        <f t="shared" si="16"/>
        <v>1.0333333333333334</v>
      </c>
      <c r="AL18" s="126">
        <f t="shared" si="17"/>
        <v>0</v>
      </c>
      <c r="AM18" s="126">
        <f t="shared" si="18"/>
        <v>0</v>
      </c>
      <c r="AN18" s="126">
        <f t="shared" si="19"/>
        <v>0</v>
      </c>
      <c r="AO18" s="126">
        <f t="shared" si="20"/>
        <v>0</v>
      </c>
      <c r="AQ18" s="129">
        <f t="shared" si="4"/>
        <v>0.75587979094076652</v>
      </c>
      <c r="AR18" s="129">
        <f t="shared" si="5"/>
        <v>0.87213997308209956</v>
      </c>
      <c r="AS18" s="129">
        <f t="shared" si="6"/>
        <v>1.0291666666666666</v>
      </c>
      <c r="AT18" s="129">
        <f t="shared" si="7"/>
        <v>1.0333333333333334</v>
      </c>
    </row>
    <row r="19" spans="1:46" ht="17" customHeight="1" x14ac:dyDescent="0.35">
      <c r="A19" s="141" t="s">
        <v>16</v>
      </c>
      <c r="B19" s="147" t="s">
        <v>106</v>
      </c>
      <c r="C19" s="147"/>
      <c r="D19" s="149">
        <v>1976</v>
      </c>
      <c r="E19" s="151">
        <v>1703.5</v>
      </c>
      <c r="F19" s="151">
        <v>1455</v>
      </c>
      <c r="G19" s="151">
        <v>1091.25</v>
      </c>
      <c r="H19" s="149">
        <v>0</v>
      </c>
      <c r="I19" s="151">
        <v>0</v>
      </c>
      <c r="J19" s="149">
        <v>0</v>
      </c>
      <c r="K19" s="151">
        <v>0</v>
      </c>
      <c r="L19" s="151">
        <v>1068</v>
      </c>
      <c r="M19" s="151">
        <v>1205.83</v>
      </c>
      <c r="N19" s="152">
        <v>1428</v>
      </c>
      <c r="O19" s="151">
        <v>1216</v>
      </c>
      <c r="P19" s="151">
        <v>0</v>
      </c>
      <c r="Q19" s="152">
        <v>0</v>
      </c>
      <c r="R19" s="151">
        <v>0</v>
      </c>
      <c r="S19" s="151">
        <v>0</v>
      </c>
      <c r="T19" s="149">
        <v>0</v>
      </c>
      <c r="U19" s="152">
        <v>0</v>
      </c>
      <c r="V19" s="152">
        <v>0</v>
      </c>
      <c r="W19" s="152">
        <v>0</v>
      </c>
      <c r="X19" s="152">
        <v>674</v>
      </c>
      <c r="Y19" s="125">
        <f t="shared" si="0"/>
        <v>4.3165133531157265</v>
      </c>
      <c r="Z19" s="125">
        <f t="shared" si="1"/>
        <v>3.4232195845697331</v>
      </c>
      <c r="AA19" s="125">
        <f t="shared" si="2"/>
        <v>0</v>
      </c>
      <c r="AB19" s="125">
        <f t="shared" si="3"/>
        <v>0</v>
      </c>
      <c r="AC19" s="125">
        <f t="shared" si="8"/>
        <v>0</v>
      </c>
      <c r="AD19" s="127">
        <f t="shared" si="9"/>
        <v>0</v>
      </c>
      <c r="AE19" s="135">
        <f t="shared" si="10"/>
        <v>7.73973293768546</v>
      </c>
      <c r="AF19" s="128">
        <f t="shared" si="11"/>
        <v>0.86209514170040491</v>
      </c>
      <c r="AG19" s="126">
        <f t="shared" si="12"/>
        <v>0.75</v>
      </c>
      <c r="AH19" s="126">
        <f t="shared" si="13"/>
        <v>0</v>
      </c>
      <c r="AI19" s="126">
        <f t="shared" si="14"/>
        <v>0</v>
      </c>
      <c r="AJ19" s="128">
        <f t="shared" si="15"/>
        <v>1.1290543071161048</v>
      </c>
      <c r="AK19" s="155">
        <f t="shared" si="16"/>
        <v>0.85154061624649857</v>
      </c>
      <c r="AL19" s="126">
        <f t="shared" si="17"/>
        <v>0</v>
      </c>
      <c r="AM19" s="126">
        <f t="shared" si="18"/>
        <v>0</v>
      </c>
      <c r="AN19" s="126">
        <f t="shared" si="19"/>
        <v>0</v>
      </c>
      <c r="AO19" s="126">
        <f t="shared" si="20"/>
        <v>0</v>
      </c>
      <c r="AQ19" s="129">
        <f t="shared" si="4"/>
        <v>0.86209514170040491</v>
      </c>
      <c r="AR19" s="129">
        <f t="shared" si="5"/>
        <v>0.75</v>
      </c>
      <c r="AS19" s="129">
        <f t="shared" si="6"/>
        <v>1.1290543071161048</v>
      </c>
      <c r="AT19" s="129">
        <f t="shared" si="7"/>
        <v>0.85154061624649857</v>
      </c>
    </row>
    <row r="20" spans="1:46" ht="17" customHeight="1" x14ac:dyDescent="0.35">
      <c r="A20" s="141" t="s">
        <v>17</v>
      </c>
      <c r="B20" s="147" t="s">
        <v>118</v>
      </c>
      <c r="C20" s="147"/>
      <c r="D20" s="149">
        <v>2973</v>
      </c>
      <c r="E20" s="151">
        <v>1895</v>
      </c>
      <c r="F20" s="151">
        <v>426</v>
      </c>
      <c r="G20" s="151">
        <v>136.80000000000001</v>
      </c>
      <c r="H20" s="149">
        <v>0</v>
      </c>
      <c r="I20" s="151">
        <v>0</v>
      </c>
      <c r="J20" s="149">
        <v>0</v>
      </c>
      <c r="K20" s="151">
        <v>0</v>
      </c>
      <c r="L20" s="151">
        <v>2160</v>
      </c>
      <c r="M20" s="151">
        <v>1534</v>
      </c>
      <c r="N20" s="152">
        <v>360</v>
      </c>
      <c r="O20" s="151">
        <v>324</v>
      </c>
      <c r="P20" s="151">
        <v>0</v>
      </c>
      <c r="Q20" s="152">
        <v>0</v>
      </c>
      <c r="R20" s="151">
        <v>0</v>
      </c>
      <c r="S20" s="151">
        <v>0</v>
      </c>
      <c r="T20" s="149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0</v>
      </c>
      <c r="Z20" s="152">
        <v>0</v>
      </c>
      <c r="AA20" s="152">
        <v>0</v>
      </c>
      <c r="AB20" s="152">
        <v>0</v>
      </c>
      <c r="AC20" s="152">
        <v>0</v>
      </c>
      <c r="AD20" s="152">
        <v>0</v>
      </c>
      <c r="AE20" s="135">
        <f t="shared" si="10"/>
        <v>0</v>
      </c>
      <c r="AF20" s="128">
        <f t="shared" si="11"/>
        <v>0.63740329633366966</v>
      </c>
      <c r="AG20" s="126">
        <f t="shared" si="12"/>
        <v>0.3211267605633803</v>
      </c>
      <c r="AH20" s="126">
        <f t="shared" si="13"/>
        <v>0</v>
      </c>
      <c r="AI20" s="126">
        <f t="shared" si="14"/>
        <v>0</v>
      </c>
      <c r="AJ20" s="128">
        <f t="shared" si="15"/>
        <v>0.71018518518518514</v>
      </c>
      <c r="AK20" s="155">
        <f t="shared" si="16"/>
        <v>0.9</v>
      </c>
      <c r="AL20" s="126">
        <f t="shared" si="17"/>
        <v>0</v>
      </c>
      <c r="AM20" s="126">
        <f t="shared" si="18"/>
        <v>0</v>
      </c>
      <c r="AN20" s="126">
        <f t="shared" si="19"/>
        <v>0</v>
      </c>
      <c r="AO20" s="126">
        <f t="shared" si="20"/>
        <v>0</v>
      </c>
      <c r="AQ20" s="129">
        <f t="shared" si="4"/>
        <v>0.63740329633366966</v>
      </c>
      <c r="AR20" s="129">
        <f t="shared" si="5"/>
        <v>0.3211267605633803</v>
      </c>
      <c r="AS20" s="129">
        <f t="shared" si="6"/>
        <v>0.71018518518518514</v>
      </c>
      <c r="AT20" s="129">
        <f t="shared" si="7"/>
        <v>0.9</v>
      </c>
    </row>
    <row r="21" spans="1:46" ht="17" customHeight="1" x14ac:dyDescent="0.35">
      <c r="A21" s="141" t="s">
        <v>18</v>
      </c>
      <c r="B21" s="147" t="s">
        <v>112</v>
      </c>
      <c r="C21" s="147"/>
      <c r="D21" s="149">
        <v>1191</v>
      </c>
      <c r="E21" s="151">
        <v>1314</v>
      </c>
      <c r="F21" s="151">
        <v>1333</v>
      </c>
      <c r="G21" s="151">
        <v>1023</v>
      </c>
      <c r="H21" s="149">
        <v>450</v>
      </c>
      <c r="I21" s="151">
        <v>324</v>
      </c>
      <c r="J21" s="149">
        <v>225</v>
      </c>
      <c r="K21" s="151">
        <v>36</v>
      </c>
      <c r="L21" s="151">
        <v>1080</v>
      </c>
      <c r="M21" s="151">
        <v>1013.38</v>
      </c>
      <c r="N21" s="152">
        <v>1080</v>
      </c>
      <c r="O21" s="151">
        <v>813.5</v>
      </c>
      <c r="P21" s="151">
        <v>0</v>
      </c>
      <c r="Q21" s="152">
        <v>12</v>
      </c>
      <c r="R21" s="151">
        <v>0</v>
      </c>
      <c r="S21" s="151">
        <v>0</v>
      </c>
      <c r="T21" s="149">
        <v>0</v>
      </c>
      <c r="U21" s="152">
        <v>0</v>
      </c>
      <c r="V21" s="152">
        <v>0</v>
      </c>
      <c r="W21" s="152">
        <v>0</v>
      </c>
      <c r="X21" s="152">
        <v>570</v>
      </c>
      <c r="Y21" s="125">
        <f t="shared" si="0"/>
        <v>4.0831228070175438</v>
      </c>
      <c r="Z21" s="125">
        <f t="shared" si="1"/>
        <v>3.2219298245614034</v>
      </c>
      <c r="AA21" s="125">
        <f t="shared" si="2"/>
        <v>0.58947368421052626</v>
      </c>
      <c r="AB21" s="125">
        <f t="shared" si="3"/>
        <v>6.3157894736842107E-2</v>
      </c>
      <c r="AC21" s="125">
        <f t="shared" ref="AC21:AC28" si="21">SUM(U21)/X21</f>
        <v>0</v>
      </c>
      <c r="AD21" s="127">
        <f t="shared" ref="AD21:AD28" si="22">SUM(W21)/X21</f>
        <v>0</v>
      </c>
      <c r="AE21" s="135">
        <f t="shared" ref="AE21:AE28" si="23">SUM(Y21:AD21)</f>
        <v>7.9576842105263159</v>
      </c>
      <c r="AF21" s="128">
        <f t="shared" si="11"/>
        <v>1.1032745591939546</v>
      </c>
      <c r="AG21" s="126">
        <f t="shared" si="12"/>
        <v>0.76744186046511631</v>
      </c>
      <c r="AH21" s="126">
        <f t="shared" si="13"/>
        <v>0.72</v>
      </c>
      <c r="AI21" s="126">
        <f t="shared" si="14"/>
        <v>0.16</v>
      </c>
      <c r="AJ21" s="128">
        <f t="shared" si="15"/>
        <v>0.93831481481481482</v>
      </c>
      <c r="AK21" s="155">
        <f t="shared" si="16"/>
        <v>0.75324074074074077</v>
      </c>
      <c r="AL21" s="126">
        <f t="shared" si="17"/>
        <v>0</v>
      </c>
      <c r="AM21" s="126">
        <f t="shared" si="18"/>
        <v>0</v>
      </c>
      <c r="AN21" s="126">
        <f t="shared" si="19"/>
        <v>0</v>
      </c>
      <c r="AO21" s="126">
        <f t="shared" si="20"/>
        <v>0</v>
      </c>
      <c r="AQ21" s="129">
        <f t="shared" si="4"/>
        <v>0.9981718464351006</v>
      </c>
      <c r="AR21" s="129">
        <f t="shared" si="5"/>
        <v>0.67971758664955073</v>
      </c>
      <c r="AS21" s="129">
        <f t="shared" si="6"/>
        <v>0.94942592592592601</v>
      </c>
      <c r="AT21" s="129">
        <f t="shared" si="7"/>
        <v>0.75324074074074077</v>
      </c>
    </row>
    <row r="22" spans="1:46" ht="17" customHeight="1" x14ac:dyDescent="0.35">
      <c r="A22" s="141" t="s">
        <v>19</v>
      </c>
      <c r="B22" s="147" t="s">
        <v>113</v>
      </c>
      <c r="C22" s="147"/>
      <c r="D22" s="149">
        <v>1395</v>
      </c>
      <c r="E22" s="151">
        <v>930.5</v>
      </c>
      <c r="F22" s="151">
        <v>1361.5</v>
      </c>
      <c r="G22" s="151">
        <v>979</v>
      </c>
      <c r="H22" s="149">
        <v>0</v>
      </c>
      <c r="I22" s="151">
        <v>0</v>
      </c>
      <c r="J22" s="149">
        <v>0</v>
      </c>
      <c r="K22" s="151">
        <v>0</v>
      </c>
      <c r="L22" s="151">
        <v>1080</v>
      </c>
      <c r="M22" s="151">
        <v>776</v>
      </c>
      <c r="N22" s="152">
        <v>1080</v>
      </c>
      <c r="O22" s="151">
        <v>900</v>
      </c>
      <c r="P22" s="151">
        <v>0</v>
      </c>
      <c r="Q22" s="152">
        <v>0</v>
      </c>
      <c r="R22" s="151">
        <v>0</v>
      </c>
      <c r="S22" s="151">
        <v>0</v>
      </c>
      <c r="T22" s="149">
        <v>0</v>
      </c>
      <c r="U22" s="152">
        <v>0</v>
      </c>
      <c r="V22" s="152">
        <v>0</v>
      </c>
      <c r="W22" s="152">
        <v>0</v>
      </c>
      <c r="X22" s="152">
        <v>515</v>
      </c>
      <c r="Y22" s="125">
        <f t="shared" si="0"/>
        <v>3.3135922330097087</v>
      </c>
      <c r="Z22" s="125">
        <f t="shared" si="1"/>
        <v>3.6485436893203884</v>
      </c>
      <c r="AA22" s="125">
        <f t="shared" si="2"/>
        <v>0</v>
      </c>
      <c r="AB22" s="125">
        <f t="shared" si="3"/>
        <v>0</v>
      </c>
      <c r="AC22" s="125">
        <f t="shared" si="21"/>
        <v>0</v>
      </c>
      <c r="AD22" s="127">
        <f t="shared" si="22"/>
        <v>0</v>
      </c>
      <c r="AE22" s="135">
        <f t="shared" si="23"/>
        <v>6.9621359223300967</v>
      </c>
      <c r="AF22" s="128">
        <f t="shared" si="11"/>
        <v>0.66702508960573481</v>
      </c>
      <c r="AG22" s="126">
        <f t="shared" si="12"/>
        <v>0.71905986044803527</v>
      </c>
      <c r="AH22" s="126">
        <f t="shared" si="13"/>
        <v>0</v>
      </c>
      <c r="AI22" s="126">
        <f t="shared" si="14"/>
        <v>0</v>
      </c>
      <c r="AJ22" s="128">
        <f t="shared" si="15"/>
        <v>0.71851851851851856</v>
      </c>
      <c r="AK22" s="155">
        <f t="shared" si="16"/>
        <v>0.83333333333333337</v>
      </c>
      <c r="AL22" s="126">
        <f t="shared" si="17"/>
        <v>0</v>
      </c>
      <c r="AM22" s="126">
        <f t="shared" si="18"/>
        <v>0</v>
      </c>
      <c r="AN22" s="126">
        <f t="shared" si="19"/>
        <v>0</v>
      </c>
      <c r="AO22" s="126">
        <f t="shared" si="20"/>
        <v>0</v>
      </c>
      <c r="AQ22" s="129">
        <f t="shared" si="4"/>
        <v>0.66702508960573481</v>
      </c>
      <c r="AR22" s="129">
        <f t="shared" si="5"/>
        <v>0.71905986044803527</v>
      </c>
      <c r="AS22" s="129">
        <f t="shared" si="6"/>
        <v>0.71851851851851856</v>
      </c>
      <c r="AT22" s="129">
        <f t="shared" si="7"/>
        <v>0.83333333333333337</v>
      </c>
    </row>
    <row r="23" spans="1:46" ht="17" customHeight="1" x14ac:dyDescent="0.35">
      <c r="A23" s="141" t="s">
        <v>45</v>
      </c>
      <c r="B23" s="147" t="s">
        <v>113</v>
      </c>
      <c r="C23" s="147"/>
      <c r="D23" s="149">
        <v>2034</v>
      </c>
      <c r="E23" s="151">
        <v>1461</v>
      </c>
      <c r="F23" s="151">
        <v>1579.5</v>
      </c>
      <c r="G23" s="151">
        <v>1210.5</v>
      </c>
      <c r="H23" s="149">
        <v>0</v>
      </c>
      <c r="I23" s="151">
        <v>96</v>
      </c>
      <c r="J23" s="149">
        <v>225</v>
      </c>
      <c r="K23" s="154">
        <v>96</v>
      </c>
      <c r="L23" s="151">
        <v>1068</v>
      </c>
      <c r="M23" s="151">
        <v>1026.5</v>
      </c>
      <c r="N23" s="152">
        <v>1440</v>
      </c>
      <c r="O23" s="151">
        <v>1524</v>
      </c>
      <c r="P23" s="151">
        <v>0</v>
      </c>
      <c r="Q23" s="152">
        <v>0</v>
      </c>
      <c r="R23" s="151">
        <v>0</v>
      </c>
      <c r="S23" s="151">
        <v>0</v>
      </c>
      <c r="T23" s="149">
        <v>160.71</v>
      </c>
      <c r="U23" s="152">
        <v>165</v>
      </c>
      <c r="V23" s="152">
        <v>0</v>
      </c>
      <c r="W23" s="152">
        <v>0</v>
      </c>
      <c r="X23" s="152">
        <v>811</v>
      </c>
      <c r="Y23" s="125">
        <f t="shared" si="0"/>
        <v>3.067200986436498</v>
      </c>
      <c r="Z23" s="125">
        <f t="shared" si="1"/>
        <v>3.371763255240444</v>
      </c>
      <c r="AA23" s="125">
        <f t="shared" si="2"/>
        <v>0.11837237977805179</v>
      </c>
      <c r="AB23" s="125">
        <f t="shared" si="3"/>
        <v>0.11837237977805179</v>
      </c>
      <c r="AC23" s="125">
        <f t="shared" si="21"/>
        <v>0.20345252774352651</v>
      </c>
      <c r="AD23" s="127">
        <f t="shared" si="22"/>
        <v>0</v>
      </c>
      <c r="AE23" s="135">
        <f t="shared" si="23"/>
        <v>6.8791615289765717</v>
      </c>
      <c r="AF23" s="128">
        <f t="shared" si="11"/>
        <v>0.71828908554572268</v>
      </c>
      <c r="AG23" s="126">
        <f t="shared" si="12"/>
        <v>0.76638176638176636</v>
      </c>
      <c r="AH23" s="126">
        <f t="shared" si="13"/>
        <v>0</v>
      </c>
      <c r="AI23" s="126">
        <f t="shared" si="14"/>
        <v>0.42666666666666669</v>
      </c>
      <c r="AJ23" s="128">
        <f t="shared" si="15"/>
        <v>0.96114232209737827</v>
      </c>
      <c r="AK23" s="155">
        <f t="shared" si="16"/>
        <v>1.0583333333333333</v>
      </c>
      <c r="AL23" s="126">
        <f t="shared" si="17"/>
        <v>0</v>
      </c>
      <c r="AM23" s="126">
        <f t="shared" si="18"/>
        <v>0</v>
      </c>
      <c r="AN23" s="126">
        <f t="shared" si="19"/>
        <v>1.0266940451745379</v>
      </c>
      <c r="AO23" s="126">
        <f t="shared" si="20"/>
        <v>0</v>
      </c>
      <c r="AQ23" s="129">
        <f t="shared" si="4"/>
        <v>0.76548672566371678</v>
      </c>
      <c r="AR23" s="129">
        <f t="shared" si="5"/>
        <v>0.72402327514546971</v>
      </c>
      <c r="AS23" s="129">
        <f t="shared" si="6"/>
        <v>0.96114232209737827</v>
      </c>
      <c r="AT23" s="129">
        <f t="shared" si="7"/>
        <v>1.0583333333333333</v>
      </c>
    </row>
    <row r="24" spans="1:46" ht="17" customHeight="1" x14ac:dyDescent="0.35">
      <c r="A24" s="141" t="s">
        <v>20</v>
      </c>
      <c r="B24" s="147" t="s">
        <v>113</v>
      </c>
      <c r="C24" s="147"/>
      <c r="D24" s="149">
        <v>2890.5</v>
      </c>
      <c r="E24" s="151">
        <v>1822.33</v>
      </c>
      <c r="F24" s="151">
        <v>1298.5</v>
      </c>
      <c r="G24" s="151">
        <v>1389.3</v>
      </c>
      <c r="H24" s="149">
        <v>225</v>
      </c>
      <c r="I24" s="151">
        <v>0</v>
      </c>
      <c r="J24" s="149">
        <v>225</v>
      </c>
      <c r="K24" s="154">
        <v>72</v>
      </c>
      <c r="L24" s="151">
        <v>1800</v>
      </c>
      <c r="M24" s="151">
        <v>1397.33</v>
      </c>
      <c r="N24" s="152">
        <v>1440</v>
      </c>
      <c r="O24" s="151">
        <v>1318.5</v>
      </c>
      <c r="P24" s="151">
        <v>0</v>
      </c>
      <c r="Q24" s="152">
        <v>0</v>
      </c>
      <c r="R24" s="151">
        <v>0</v>
      </c>
      <c r="S24" s="151">
        <v>0</v>
      </c>
      <c r="T24" s="149">
        <v>160.71</v>
      </c>
      <c r="U24" s="152">
        <v>142.5</v>
      </c>
      <c r="V24" s="152">
        <v>0</v>
      </c>
      <c r="W24" s="152">
        <v>0</v>
      </c>
      <c r="X24" s="152">
        <v>784</v>
      </c>
      <c r="Y24" s="125">
        <f t="shared" si="0"/>
        <v>4.1067091836734688</v>
      </c>
      <c r="Z24" s="125">
        <f t="shared" si="1"/>
        <v>3.4538265306122451</v>
      </c>
      <c r="AA24" s="125">
        <f t="shared" si="2"/>
        <v>0</v>
      </c>
      <c r="AB24" s="125">
        <f t="shared" si="3"/>
        <v>9.1836734693877556E-2</v>
      </c>
      <c r="AC24" s="125">
        <f t="shared" si="21"/>
        <v>0.18176020408163265</v>
      </c>
      <c r="AD24" s="127">
        <f t="shared" si="22"/>
        <v>0</v>
      </c>
      <c r="AE24" s="135">
        <f t="shared" si="23"/>
        <v>7.834132653061225</v>
      </c>
      <c r="AF24" s="128">
        <f t="shared" si="11"/>
        <v>0.63045493859193913</v>
      </c>
      <c r="AG24" s="126">
        <f t="shared" si="12"/>
        <v>1.0699268386599923</v>
      </c>
      <c r="AH24" s="126">
        <f t="shared" si="13"/>
        <v>0</v>
      </c>
      <c r="AI24" s="126">
        <f t="shared" si="14"/>
        <v>0.32</v>
      </c>
      <c r="AJ24" s="128">
        <f t="shared" si="15"/>
        <v>0.7762944444444444</v>
      </c>
      <c r="AK24" s="155">
        <f t="shared" si="16"/>
        <v>0.91562500000000002</v>
      </c>
      <c r="AL24" s="126">
        <f t="shared" si="17"/>
        <v>0</v>
      </c>
      <c r="AM24" s="126">
        <f t="shared" si="18"/>
        <v>0</v>
      </c>
      <c r="AN24" s="126">
        <f t="shared" si="19"/>
        <v>0.88669031174164636</v>
      </c>
      <c r="AO24" s="126">
        <f t="shared" si="20"/>
        <v>0</v>
      </c>
      <c r="AQ24" s="129">
        <f t="shared" si="4"/>
        <v>0.58492376825549663</v>
      </c>
      <c r="AR24" s="129">
        <f t="shared" si="5"/>
        <v>0.95917295700689198</v>
      </c>
      <c r="AS24" s="129">
        <f t="shared" si="6"/>
        <v>0.7762944444444444</v>
      </c>
      <c r="AT24" s="129">
        <f t="shared" si="7"/>
        <v>0.91562500000000002</v>
      </c>
    </row>
    <row r="25" spans="1:46" ht="17" customHeight="1" x14ac:dyDescent="0.35">
      <c r="A25" s="141" t="s">
        <v>21</v>
      </c>
      <c r="B25" s="147" t="s">
        <v>114</v>
      </c>
      <c r="C25" s="147"/>
      <c r="D25" s="149">
        <v>3062.08</v>
      </c>
      <c r="E25" s="151">
        <v>1669</v>
      </c>
      <c r="F25" s="151">
        <v>1585.83</v>
      </c>
      <c r="G25" s="151">
        <v>1080.33</v>
      </c>
      <c r="H25" s="149">
        <v>405</v>
      </c>
      <c r="I25" s="151">
        <v>90</v>
      </c>
      <c r="J25" s="149">
        <v>0</v>
      </c>
      <c r="K25" s="151">
        <v>0</v>
      </c>
      <c r="L25" s="151">
        <v>2879</v>
      </c>
      <c r="M25" s="151">
        <v>1424</v>
      </c>
      <c r="N25" s="152">
        <v>1080</v>
      </c>
      <c r="O25" s="151">
        <v>1008</v>
      </c>
      <c r="P25" s="151">
        <v>0</v>
      </c>
      <c r="Q25" s="152">
        <v>0</v>
      </c>
      <c r="R25" s="151">
        <v>0</v>
      </c>
      <c r="S25" s="151">
        <v>0</v>
      </c>
      <c r="T25" s="149">
        <v>0</v>
      </c>
      <c r="U25" s="152">
        <v>0</v>
      </c>
      <c r="V25" s="152">
        <v>0</v>
      </c>
      <c r="W25" s="152">
        <v>0</v>
      </c>
      <c r="X25" s="152">
        <v>678</v>
      </c>
      <c r="Y25" s="125">
        <f t="shared" si="0"/>
        <v>4.5619469026548671</v>
      </c>
      <c r="Z25" s="125">
        <f t="shared" si="1"/>
        <v>3.0801327433628316</v>
      </c>
      <c r="AA25" s="125">
        <f t="shared" si="2"/>
        <v>0.13274336283185842</v>
      </c>
      <c r="AB25" s="125">
        <f t="shared" si="3"/>
        <v>0</v>
      </c>
      <c r="AC25" s="125">
        <f t="shared" si="21"/>
        <v>0</v>
      </c>
      <c r="AD25" s="127">
        <f t="shared" si="22"/>
        <v>0</v>
      </c>
      <c r="AE25" s="135">
        <f t="shared" si="23"/>
        <v>7.7748230088495571</v>
      </c>
      <c r="AF25" s="128">
        <f t="shared" si="11"/>
        <v>0.54505434214651483</v>
      </c>
      <c r="AG25" s="126">
        <f t="shared" si="12"/>
        <v>0.68123947711923727</v>
      </c>
      <c r="AH25" s="126">
        <f t="shared" si="13"/>
        <v>0.22222222222222221</v>
      </c>
      <c r="AI25" s="126">
        <f t="shared" si="14"/>
        <v>0</v>
      </c>
      <c r="AJ25" s="128">
        <f t="shared" si="15"/>
        <v>0.49461618617575548</v>
      </c>
      <c r="AK25" s="155">
        <f t="shared" si="16"/>
        <v>0.93333333333333335</v>
      </c>
      <c r="AL25" s="126">
        <f t="shared" si="17"/>
        <v>0</v>
      </c>
      <c r="AM25" s="126">
        <f t="shared" si="18"/>
        <v>0</v>
      </c>
      <c r="AN25" s="126">
        <f t="shared" si="19"/>
        <v>0</v>
      </c>
      <c r="AO25" s="126">
        <f t="shared" si="20"/>
        <v>0</v>
      </c>
      <c r="AQ25" s="129">
        <f t="shared" si="4"/>
        <v>0.50734335521533969</v>
      </c>
      <c r="AR25" s="129">
        <f t="shared" si="5"/>
        <v>0.68123947711923727</v>
      </c>
      <c r="AS25" s="129">
        <f t="shared" si="6"/>
        <v>0.49461618617575548</v>
      </c>
      <c r="AT25" s="129">
        <f t="shared" si="7"/>
        <v>0.93333333333333335</v>
      </c>
    </row>
    <row r="26" spans="1:46" ht="17" customHeight="1" x14ac:dyDescent="0.35">
      <c r="A26" s="141" t="s">
        <v>22</v>
      </c>
      <c r="B26" s="147" t="s">
        <v>113</v>
      </c>
      <c r="C26" s="147"/>
      <c r="D26" s="149">
        <v>1737</v>
      </c>
      <c r="E26" s="151">
        <v>1265.5</v>
      </c>
      <c r="F26" s="151">
        <v>943.5</v>
      </c>
      <c r="G26" s="151">
        <v>635.5</v>
      </c>
      <c r="H26" s="149">
        <v>0</v>
      </c>
      <c r="I26" s="151">
        <v>51</v>
      </c>
      <c r="J26" s="149">
        <v>225</v>
      </c>
      <c r="K26" s="154">
        <v>51</v>
      </c>
      <c r="L26" s="151">
        <v>1440</v>
      </c>
      <c r="M26" s="151">
        <v>731.5</v>
      </c>
      <c r="N26" s="152">
        <v>984</v>
      </c>
      <c r="O26" s="151">
        <v>600</v>
      </c>
      <c r="P26" s="151">
        <v>0</v>
      </c>
      <c r="Q26" s="152">
        <v>0</v>
      </c>
      <c r="R26" s="151">
        <v>0</v>
      </c>
      <c r="S26" s="151">
        <v>0</v>
      </c>
      <c r="T26" s="149">
        <v>0</v>
      </c>
      <c r="U26" s="152">
        <v>0</v>
      </c>
      <c r="V26" s="152">
        <v>0</v>
      </c>
      <c r="W26" s="152">
        <v>0</v>
      </c>
      <c r="X26" s="152">
        <v>382</v>
      </c>
      <c r="Y26" s="125">
        <f t="shared" si="0"/>
        <v>5.2277486910994764</v>
      </c>
      <c r="Z26" s="125">
        <f t="shared" si="1"/>
        <v>3.2342931937172774</v>
      </c>
      <c r="AA26" s="125">
        <f t="shared" si="2"/>
        <v>0.13350785340314136</v>
      </c>
      <c r="AB26" s="125">
        <f t="shared" si="3"/>
        <v>0.13350785340314136</v>
      </c>
      <c r="AC26" s="125">
        <f t="shared" si="21"/>
        <v>0</v>
      </c>
      <c r="AD26" s="127">
        <f t="shared" si="22"/>
        <v>0</v>
      </c>
      <c r="AE26" s="135">
        <f t="shared" si="23"/>
        <v>8.7290575916230377</v>
      </c>
      <c r="AF26" s="128">
        <f t="shared" si="11"/>
        <v>0.72855497985031659</v>
      </c>
      <c r="AG26" s="126">
        <f t="shared" si="12"/>
        <v>0.67355590885002647</v>
      </c>
      <c r="AH26" s="126">
        <f t="shared" si="13"/>
        <v>0</v>
      </c>
      <c r="AI26" s="126">
        <f t="shared" si="14"/>
        <v>0.22666666666666666</v>
      </c>
      <c r="AJ26" s="128">
        <f t="shared" si="15"/>
        <v>0.50798611111111114</v>
      </c>
      <c r="AK26" s="155">
        <f t="shared" si="16"/>
        <v>0.6097560975609756</v>
      </c>
      <c r="AL26" s="126">
        <f t="shared" si="17"/>
        <v>0</v>
      </c>
      <c r="AM26" s="126">
        <f t="shared" si="18"/>
        <v>0</v>
      </c>
      <c r="AN26" s="126">
        <f t="shared" si="19"/>
        <v>0</v>
      </c>
      <c r="AO26" s="126">
        <f t="shared" si="20"/>
        <v>0</v>
      </c>
      <c r="AQ26" s="129">
        <f t="shared" si="4"/>
        <v>0.757915947035118</v>
      </c>
      <c r="AR26" s="129">
        <f t="shared" si="5"/>
        <v>0.58750534873769789</v>
      </c>
      <c r="AS26" s="129">
        <f t="shared" si="6"/>
        <v>0.50798611111111114</v>
      </c>
      <c r="AT26" s="129">
        <f t="shared" si="7"/>
        <v>0.6097560975609756</v>
      </c>
    </row>
    <row r="27" spans="1:46" ht="17" customHeight="1" x14ac:dyDescent="0.35">
      <c r="A27" s="141" t="s">
        <v>23</v>
      </c>
      <c r="B27" s="147" t="s">
        <v>119</v>
      </c>
      <c r="C27" s="147"/>
      <c r="D27" s="149">
        <v>2084</v>
      </c>
      <c r="E27" s="151">
        <v>1424.33</v>
      </c>
      <c r="F27" s="151">
        <v>445.63</v>
      </c>
      <c r="G27" s="151">
        <v>450</v>
      </c>
      <c r="H27" s="149">
        <v>0</v>
      </c>
      <c r="I27" s="151">
        <v>103.5</v>
      </c>
      <c r="J27" s="149">
        <v>347.87</v>
      </c>
      <c r="K27" s="154">
        <v>163.5</v>
      </c>
      <c r="L27" s="151">
        <v>1440</v>
      </c>
      <c r="M27" s="151">
        <v>1155.5</v>
      </c>
      <c r="N27" s="152">
        <v>617.87</v>
      </c>
      <c r="O27" s="151">
        <v>528.5</v>
      </c>
      <c r="P27" s="151">
        <v>0</v>
      </c>
      <c r="Q27" s="152">
        <v>24</v>
      </c>
      <c r="R27" s="151">
        <v>102.13</v>
      </c>
      <c r="S27" s="151">
        <v>48</v>
      </c>
      <c r="T27" s="149">
        <v>0</v>
      </c>
      <c r="U27" s="152">
        <v>0</v>
      </c>
      <c r="V27" s="152">
        <v>0</v>
      </c>
      <c r="W27" s="152">
        <v>0</v>
      </c>
      <c r="X27" s="152">
        <v>321</v>
      </c>
      <c r="Y27" s="125">
        <f t="shared" si="0"/>
        <v>8.0368535825545173</v>
      </c>
      <c r="Z27" s="125">
        <f t="shared" si="1"/>
        <v>3.0482866043613708</v>
      </c>
      <c r="AA27" s="125">
        <f t="shared" si="2"/>
        <v>0.39719626168224298</v>
      </c>
      <c r="AB27" s="125">
        <f t="shared" si="3"/>
        <v>0.65887850467289721</v>
      </c>
      <c r="AC27" s="125">
        <f t="shared" si="21"/>
        <v>0</v>
      </c>
      <c r="AD27" s="127">
        <f t="shared" si="22"/>
        <v>0</v>
      </c>
      <c r="AE27" s="135">
        <f t="shared" si="23"/>
        <v>12.141214953271028</v>
      </c>
      <c r="AF27" s="128">
        <f t="shared" si="11"/>
        <v>0.68345969289827246</v>
      </c>
      <c r="AG27" s="126">
        <f t="shared" si="12"/>
        <v>1.0098063415838252</v>
      </c>
      <c r="AH27" s="126">
        <f t="shared" si="13"/>
        <v>0</v>
      </c>
      <c r="AI27" s="126">
        <f t="shared" si="14"/>
        <v>0.47000316210078474</v>
      </c>
      <c r="AJ27" s="128">
        <f t="shared" si="15"/>
        <v>0.80243055555555554</v>
      </c>
      <c r="AK27" s="155">
        <f t="shared" si="16"/>
        <v>0.85535792318772552</v>
      </c>
      <c r="AL27" s="126">
        <f t="shared" si="17"/>
        <v>0</v>
      </c>
      <c r="AM27" s="126">
        <f t="shared" si="18"/>
        <v>0.46998922941349264</v>
      </c>
      <c r="AN27" s="126">
        <f t="shared" si="19"/>
        <v>0</v>
      </c>
      <c r="AO27" s="126">
        <f t="shared" si="20"/>
        <v>0</v>
      </c>
      <c r="AQ27" s="129">
        <f t="shared" si="4"/>
        <v>0.73312380038387714</v>
      </c>
      <c r="AR27" s="129">
        <f t="shared" si="5"/>
        <v>0.77315689981096414</v>
      </c>
      <c r="AS27" s="129">
        <f t="shared" si="6"/>
        <v>0.81909722222222225</v>
      </c>
      <c r="AT27" s="129">
        <f t="shared" si="7"/>
        <v>0.80069444444444449</v>
      </c>
    </row>
    <row r="28" spans="1:46" ht="17" customHeight="1" x14ac:dyDescent="0.35">
      <c r="A28" s="141" t="s">
        <v>24</v>
      </c>
      <c r="B28" s="147" t="s">
        <v>113</v>
      </c>
      <c r="C28" s="147"/>
      <c r="D28" s="149">
        <v>1456.56</v>
      </c>
      <c r="E28" s="151">
        <v>928.33</v>
      </c>
      <c r="F28" s="151">
        <v>1096</v>
      </c>
      <c r="G28" s="151">
        <v>1052.5</v>
      </c>
      <c r="H28" s="149">
        <v>173.94</v>
      </c>
      <c r="I28" s="151">
        <v>74.5</v>
      </c>
      <c r="J28" s="149">
        <v>0</v>
      </c>
      <c r="K28" s="151">
        <v>0</v>
      </c>
      <c r="L28" s="151">
        <v>1028.94</v>
      </c>
      <c r="M28" s="151">
        <v>828.5</v>
      </c>
      <c r="N28" s="152">
        <v>720</v>
      </c>
      <c r="O28" s="151">
        <v>768</v>
      </c>
      <c r="P28" s="151">
        <v>51.06</v>
      </c>
      <c r="Q28" s="152">
        <v>0</v>
      </c>
      <c r="R28" s="151">
        <v>0</v>
      </c>
      <c r="S28" s="151">
        <v>0</v>
      </c>
      <c r="T28" s="149">
        <v>0</v>
      </c>
      <c r="U28" s="152">
        <v>0</v>
      </c>
      <c r="V28" s="152">
        <v>0</v>
      </c>
      <c r="W28" s="152">
        <v>0</v>
      </c>
      <c r="X28" s="152">
        <v>587</v>
      </c>
      <c r="Y28" s="125">
        <f t="shared" si="0"/>
        <v>2.9928960817717205</v>
      </c>
      <c r="Z28" s="125">
        <f t="shared" si="1"/>
        <v>3.1013628620102214</v>
      </c>
      <c r="AA28" s="125">
        <f t="shared" si="2"/>
        <v>0.12691652470187392</v>
      </c>
      <c r="AB28" s="125">
        <f t="shared" si="3"/>
        <v>0</v>
      </c>
      <c r="AC28" s="125">
        <f t="shared" si="21"/>
        <v>0</v>
      </c>
      <c r="AD28" s="127">
        <f t="shared" si="22"/>
        <v>0</v>
      </c>
      <c r="AE28" s="135">
        <f t="shared" si="23"/>
        <v>6.221175468483815</v>
      </c>
      <c r="AF28" s="128">
        <f t="shared" si="11"/>
        <v>0.63734415334761363</v>
      </c>
      <c r="AG28" s="126">
        <f t="shared" si="12"/>
        <v>0.9603102189781022</v>
      </c>
      <c r="AH28" s="126">
        <f t="shared" si="13"/>
        <v>0.4283086121651144</v>
      </c>
      <c r="AI28" s="126">
        <f t="shared" si="14"/>
        <v>0</v>
      </c>
      <c r="AJ28" s="128">
        <f t="shared" si="15"/>
        <v>0.80519758197756908</v>
      </c>
      <c r="AK28" s="155">
        <f t="shared" si="16"/>
        <v>1.0666666666666667</v>
      </c>
      <c r="AL28" s="126">
        <f t="shared" si="17"/>
        <v>0</v>
      </c>
      <c r="AM28" s="126">
        <f t="shared" si="18"/>
        <v>0</v>
      </c>
      <c r="AN28" s="126">
        <f t="shared" si="19"/>
        <v>0</v>
      </c>
      <c r="AO28" s="126">
        <f t="shared" si="20"/>
        <v>0</v>
      </c>
      <c r="AQ28" s="129">
        <f t="shared" si="4"/>
        <v>0.61504446488807119</v>
      </c>
      <c r="AR28" s="129">
        <f t="shared" si="5"/>
        <v>0.9603102189781022</v>
      </c>
      <c r="AS28" s="129">
        <f t="shared" si="6"/>
        <v>0.76712962962962961</v>
      </c>
      <c r="AT28" s="129">
        <f t="shared" si="7"/>
        <v>1.0666666666666667</v>
      </c>
    </row>
    <row r="29" spans="1:46" ht="17" customHeight="1" x14ac:dyDescent="0.35">
      <c r="A29" s="141" t="s">
        <v>25</v>
      </c>
      <c r="B29" s="147" t="s">
        <v>117</v>
      </c>
      <c r="C29" s="147"/>
      <c r="D29" s="149">
        <v>1336.5</v>
      </c>
      <c r="E29" s="151">
        <v>1169</v>
      </c>
      <c r="F29" s="151">
        <v>1101</v>
      </c>
      <c r="G29" s="151">
        <v>897.95</v>
      </c>
      <c r="H29" s="149">
        <v>0</v>
      </c>
      <c r="I29" s="151">
        <v>193.5</v>
      </c>
      <c r="J29" s="149">
        <v>450</v>
      </c>
      <c r="K29" s="154">
        <v>193.5</v>
      </c>
      <c r="L29" s="151">
        <v>1080</v>
      </c>
      <c r="M29" s="151">
        <v>802.5</v>
      </c>
      <c r="N29" s="152">
        <v>1080</v>
      </c>
      <c r="O29" s="151">
        <v>1056</v>
      </c>
      <c r="P29" s="151">
        <v>0</v>
      </c>
      <c r="Q29" s="152">
        <v>0</v>
      </c>
      <c r="R29" s="151">
        <v>0</v>
      </c>
      <c r="S29" s="151">
        <v>0</v>
      </c>
      <c r="T29" s="149">
        <v>0</v>
      </c>
      <c r="U29" s="152">
        <v>0</v>
      </c>
      <c r="V29" s="152">
        <v>0</v>
      </c>
      <c r="W29" s="152">
        <v>0</v>
      </c>
      <c r="X29" s="152">
        <v>649</v>
      </c>
      <c r="Y29" s="125">
        <f t="shared" si="0"/>
        <v>3.0377503852080121</v>
      </c>
      <c r="Z29" s="125">
        <f t="shared" si="1"/>
        <v>3.0107087827426811</v>
      </c>
      <c r="AA29" s="125">
        <f t="shared" si="2"/>
        <v>0.29815100154083207</v>
      </c>
      <c r="AB29" s="125">
        <f t="shared" si="3"/>
        <v>0.29815100154083207</v>
      </c>
      <c r="AC29" s="125">
        <f t="shared" ref="AC29" si="24">SUM(U29)/X29</f>
        <v>0</v>
      </c>
      <c r="AD29" s="127">
        <f t="shared" ref="AD29" si="25">SUM(W29)/X29</f>
        <v>0</v>
      </c>
      <c r="AE29" s="135">
        <f t="shared" ref="AE29" si="26">SUM(Y29:AD29)</f>
        <v>6.6447611710323571</v>
      </c>
      <c r="AF29" s="128">
        <f t="shared" si="11"/>
        <v>0.87467265245043024</v>
      </c>
      <c r="AG29" s="126">
        <f t="shared" si="12"/>
        <v>0.81557674841053596</v>
      </c>
      <c r="AH29" s="126">
        <f t="shared" si="13"/>
        <v>0</v>
      </c>
      <c r="AI29" s="126">
        <f t="shared" si="14"/>
        <v>0.43</v>
      </c>
      <c r="AJ29" s="128">
        <f t="shared" si="15"/>
        <v>0.74305555555555558</v>
      </c>
      <c r="AK29" s="155">
        <f t="shared" si="16"/>
        <v>0.97777777777777775</v>
      </c>
      <c r="AL29" s="126">
        <f t="shared" si="17"/>
        <v>0</v>
      </c>
      <c r="AM29" s="126">
        <f t="shared" si="18"/>
        <v>0</v>
      </c>
      <c r="AN29" s="126">
        <f t="shared" si="19"/>
        <v>0</v>
      </c>
      <c r="AO29" s="126">
        <f t="shared" si="20"/>
        <v>0</v>
      </c>
      <c r="AQ29" s="129">
        <f t="shared" si="4"/>
        <v>1.0194537972315749</v>
      </c>
      <c r="AR29" s="129">
        <f t="shared" si="5"/>
        <v>0.70370728562217932</v>
      </c>
      <c r="AS29" s="129">
        <f t="shared" si="6"/>
        <v>0.74305555555555558</v>
      </c>
      <c r="AT29" s="129">
        <f t="shared" si="7"/>
        <v>0.97777777777777775</v>
      </c>
    </row>
    <row r="30" spans="1:46" ht="17" customHeight="1" x14ac:dyDescent="0.35">
      <c r="A30" s="141" t="s">
        <v>26</v>
      </c>
      <c r="B30" s="147" t="s">
        <v>119</v>
      </c>
      <c r="C30" s="147"/>
      <c r="D30" s="149">
        <v>1327.5</v>
      </c>
      <c r="E30" s="151">
        <v>1670.5</v>
      </c>
      <c r="F30" s="151">
        <v>875.45</v>
      </c>
      <c r="G30" s="151">
        <v>540.5</v>
      </c>
      <c r="H30" s="149">
        <v>360</v>
      </c>
      <c r="I30" s="151">
        <v>228</v>
      </c>
      <c r="J30" s="149">
        <v>204.55</v>
      </c>
      <c r="K30" s="151">
        <v>120</v>
      </c>
      <c r="L30" s="151">
        <v>1759.09</v>
      </c>
      <c r="M30" s="151">
        <v>1056.5</v>
      </c>
      <c r="N30" s="152">
        <v>1059.55</v>
      </c>
      <c r="O30" s="151">
        <v>828.5</v>
      </c>
      <c r="P30" s="151">
        <v>40.909999999999997</v>
      </c>
      <c r="Q30" s="152">
        <v>0</v>
      </c>
      <c r="R30" s="151">
        <v>20.45</v>
      </c>
      <c r="S30" s="151">
        <v>12</v>
      </c>
      <c r="T30" s="149">
        <v>0</v>
      </c>
      <c r="U30" s="152">
        <v>0</v>
      </c>
      <c r="V30" s="152">
        <v>0</v>
      </c>
      <c r="W30" s="152">
        <v>0</v>
      </c>
      <c r="X30" s="152">
        <v>455</v>
      </c>
      <c r="Y30" s="125">
        <f t="shared" si="0"/>
        <v>5.9934065934065934</v>
      </c>
      <c r="Z30" s="125">
        <f t="shared" si="1"/>
        <v>3.0087912087912088</v>
      </c>
      <c r="AA30" s="125">
        <f t="shared" si="2"/>
        <v>0.50109890109890109</v>
      </c>
      <c r="AB30" s="125">
        <f t="shared" si="3"/>
        <v>0.29010989010989013</v>
      </c>
      <c r="AC30" s="125">
        <f t="shared" ref="AC30" si="27">SUM(U30)/X30</f>
        <v>0</v>
      </c>
      <c r="AD30" s="127">
        <f t="shared" ref="AD30" si="28">SUM(W30)/X30</f>
        <v>0</v>
      </c>
      <c r="AE30" s="135">
        <f t="shared" ref="AE30" si="29">SUM(Y30:AD30)</f>
        <v>9.7934065934065941</v>
      </c>
      <c r="AF30" s="128">
        <f t="shared" si="11"/>
        <v>1.2583804143126176</v>
      </c>
      <c r="AG30" s="126">
        <f t="shared" si="12"/>
        <v>0.61739676737677762</v>
      </c>
      <c r="AH30" s="126">
        <f t="shared" si="13"/>
        <v>0.6333333333333333</v>
      </c>
      <c r="AI30" s="126">
        <f t="shared" si="14"/>
        <v>0.58665362991933512</v>
      </c>
      <c r="AJ30" s="128">
        <f t="shared" si="15"/>
        <v>0.60059462563029753</v>
      </c>
      <c r="AK30" s="155">
        <f t="shared" si="16"/>
        <v>0.78193572743145678</v>
      </c>
      <c r="AL30" s="126">
        <f t="shared" si="17"/>
        <v>0</v>
      </c>
      <c r="AM30" s="126">
        <f t="shared" si="18"/>
        <v>0.58679706601466997</v>
      </c>
      <c r="AN30" s="126">
        <f t="shared" si="19"/>
        <v>0</v>
      </c>
      <c r="AO30" s="126">
        <f t="shared" si="20"/>
        <v>0</v>
      </c>
      <c r="AQ30" s="129">
        <f t="shared" si="4"/>
        <v>1.1250370370370371</v>
      </c>
      <c r="AR30" s="129">
        <f t="shared" si="5"/>
        <v>0.61157407407407405</v>
      </c>
      <c r="AS30" s="129">
        <f t="shared" si="6"/>
        <v>0.58694444444444449</v>
      </c>
      <c r="AT30" s="129">
        <f t="shared" si="7"/>
        <v>0.77824074074074079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19 AD21:AE28 AE20">
    <cfRule type="expression" dxfId="9" priority="24">
      <formula>$O$469=1</formula>
    </cfRule>
  </conditionalFormatting>
  <conditionalFormatting sqref="AD29:AE29">
    <cfRule type="expression" dxfId="8" priority="15">
      <formula>$O$469=1</formula>
    </cfRule>
  </conditionalFormatting>
  <conditionalFormatting sqref="AD30:AE30">
    <cfRule type="expression" dxfId="7" priority="12">
      <formula>$O$469=1</formula>
    </cfRule>
  </conditionalFormatting>
  <conditionalFormatting sqref="U5:U29">
    <cfRule type="expression" dxfId="6" priority="7">
      <formula>$J$474=1</formula>
    </cfRule>
  </conditionalFormatting>
  <conditionalFormatting sqref="V5:W30">
    <cfRule type="expression" dxfId="5" priority="10">
      <formula>$J$474=1</formula>
    </cfRule>
  </conditionalFormatting>
  <conditionalFormatting sqref="U30">
    <cfRule type="expression" dxfId="4" priority="8">
      <formula>$J$474=1</formula>
    </cfRule>
  </conditionalFormatting>
  <conditionalFormatting sqref="AF5:AI28 AH4 AH29:AH30">
    <cfRule type="expression" dxfId="3" priority="4">
      <formula>$O$500=1</formula>
    </cfRule>
  </conditionalFormatting>
  <conditionalFormatting sqref="AF29:AI29">
    <cfRule type="expression" dxfId="2" priority="3">
      <formula>$O$500=1</formula>
    </cfRule>
  </conditionalFormatting>
  <conditionalFormatting sqref="AF30:AI30">
    <cfRule type="expression" dxfId="1" priority="2">
      <formula>$O$500=1</formula>
    </cfRule>
  </conditionalFormatting>
  <conditionalFormatting sqref="AF4:AO30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0 AD4:AE30 Y20:AC2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2022-02-16T16:24:29Z</dcterms:modified>
</cp:coreProperties>
</file>