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K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<sst xmlns="http://schemas.openxmlformats.org/spreadsheetml/2006/main" count="791" uniqueCount="121">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</sst>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6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30" fillId="5" borderId="1" xfId="10" applyNumberFormat="1" applyFont="1" applyFill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3"/>
      <c r="B3" s="174"/>
      <c r="C3" s="174"/>
      <c r="D3" s="175"/>
      <c r="E3" s="173" t="s">
        <v>31</v>
      </c>
      <c r="F3" s="174"/>
      <c r="G3" s="174"/>
      <c r="H3" s="175"/>
      <c r="I3" s="178" t="s">
        <v>32</v>
      </c>
      <c r="J3" s="179"/>
      <c r="K3" s="179"/>
      <c r="L3" s="180"/>
      <c r="M3" s="173" t="s">
        <v>33</v>
      </c>
      <c r="N3" s="174"/>
      <c r="O3" s="174"/>
      <c r="P3" s="175"/>
      <c r="Q3" s="163">
        <v>42095</v>
      </c>
      <c r="R3" s="164"/>
      <c r="S3" s="164"/>
      <c r="T3" s="165"/>
      <c r="U3" s="163">
        <v>42125</v>
      </c>
      <c r="V3" s="164"/>
      <c r="W3" s="164"/>
      <c r="X3" s="165"/>
      <c r="Y3" s="163">
        <v>42156</v>
      </c>
      <c r="Z3" s="164"/>
      <c r="AA3" s="164"/>
      <c r="AB3" s="165"/>
      <c r="AC3" s="163">
        <v>42186</v>
      </c>
      <c r="AD3" s="164"/>
      <c r="AE3" s="164"/>
      <c r="AF3" s="165"/>
      <c r="AG3" s="163">
        <v>42217</v>
      </c>
      <c r="AH3" s="164"/>
      <c r="AI3" s="164"/>
      <c r="AJ3" s="165"/>
      <c r="AK3" s="163">
        <v>42248</v>
      </c>
      <c r="AL3" s="164"/>
      <c r="AM3" s="164"/>
      <c r="AN3" s="165"/>
      <c r="AO3" s="163">
        <v>42278</v>
      </c>
      <c r="AP3" s="164"/>
      <c r="AQ3" s="164"/>
      <c r="AR3" s="165"/>
      <c r="AS3" s="163">
        <v>42309</v>
      </c>
      <c r="AT3" s="164"/>
      <c r="AU3" s="164"/>
      <c r="AV3" s="165"/>
      <c r="AW3" s="32"/>
      <c r="AX3" s="181">
        <v>42675</v>
      </c>
      <c r="AY3" s="182"/>
      <c r="AZ3" s="182"/>
      <c r="BA3" s="182"/>
      <c r="BB3" s="182"/>
      <c r="BC3" s="182"/>
      <c r="BD3" s="182"/>
      <c r="BE3" s="184"/>
      <c r="BF3" s="181">
        <v>42705</v>
      </c>
      <c r="BG3" s="182"/>
      <c r="BH3" s="182"/>
      <c r="BI3" s="182"/>
      <c r="BJ3" s="182"/>
      <c r="BK3" s="182"/>
      <c r="BL3" s="182"/>
      <c r="BM3" s="183"/>
      <c r="BN3" s="170">
        <v>42736</v>
      </c>
      <c r="BO3" s="171"/>
      <c r="BP3" s="171"/>
      <c r="BQ3" s="171"/>
      <c r="BR3" s="171"/>
      <c r="BS3" s="171"/>
      <c r="BT3" s="171"/>
      <c r="BU3" s="172"/>
      <c r="BV3" s="166">
        <v>42767</v>
      </c>
      <c r="BW3" s="167"/>
      <c r="BX3" s="167"/>
      <c r="BY3" s="167"/>
      <c r="BZ3" s="167"/>
      <c r="CA3" s="167"/>
      <c r="CB3" s="167"/>
      <c r="CC3" s="168"/>
      <c r="CD3" s="163">
        <v>42795</v>
      </c>
      <c r="CE3" s="164"/>
      <c r="CF3" s="164"/>
      <c r="CG3" s="164"/>
      <c r="CH3" s="164"/>
      <c r="CI3" s="164"/>
      <c r="CJ3" s="164"/>
      <c r="CK3" s="165"/>
      <c r="CL3" s="163">
        <v>42826</v>
      </c>
      <c r="CM3" s="164"/>
      <c r="CN3" s="164"/>
      <c r="CO3" s="164"/>
      <c r="CP3" s="164"/>
      <c r="CQ3" s="164"/>
      <c r="CR3" s="164"/>
      <c r="CS3" s="165"/>
      <c r="CT3" s="163">
        <v>42856</v>
      </c>
      <c r="CU3" s="164"/>
      <c r="CV3" s="164"/>
      <c r="CW3" s="164"/>
      <c r="CX3" s="164"/>
      <c r="CY3" s="164"/>
      <c r="CZ3" s="164"/>
      <c r="DA3" s="165"/>
      <c r="DB3" s="187">
        <v>42887</v>
      </c>
      <c r="DC3" s="188"/>
      <c r="DD3" s="188"/>
      <c r="DE3" s="188"/>
      <c r="DF3" s="188"/>
      <c r="DG3" s="44"/>
      <c r="DH3" s="44"/>
      <c r="DI3" s="44"/>
      <c r="DJ3" s="158" t="s">
        <v>47</v>
      </c>
      <c r="DK3" s="159"/>
      <c r="DL3" s="159"/>
      <c r="DM3" s="159"/>
      <c r="DN3" s="159"/>
      <c r="DO3" s="159"/>
      <c r="DP3" s="159"/>
      <c r="DQ3" s="160"/>
      <c r="DR3" s="189" t="s">
        <v>48</v>
      </c>
      <c r="DS3" s="190"/>
      <c r="DT3" s="190"/>
      <c r="DU3" s="190"/>
      <c r="DV3" s="190"/>
      <c r="DW3" s="190"/>
      <c r="DX3" s="190"/>
      <c r="DY3" s="191"/>
      <c r="DZ3" s="170">
        <v>42979</v>
      </c>
      <c r="EA3" s="194"/>
      <c r="EB3" s="194"/>
      <c r="EC3" s="194"/>
      <c r="ED3" s="194"/>
      <c r="EE3" s="194"/>
      <c r="EF3" s="194"/>
      <c r="EG3" s="194"/>
      <c r="EH3" s="181">
        <v>43009</v>
      </c>
      <c r="EI3" s="182"/>
      <c r="EJ3" s="182"/>
      <c r="EK3" s="182"/>
      <c r="EL3" s="182"/>
      <c r="EM3" s="182"/>
      <c r="EN3" s="182"/>
      <c r="EO3" s="183"/>
      <c r="EP3" s="170">
        <v>43040</v>
      </c>
      <c r="EQ3" s="171"/>
      <c r="ER3" s="171"/>
      <c r="ES3" s="171"/>
      <c r="ET3" s="171"/>
      <c r="EU3" s="171"/>
      <c r="EV3" s="171"/>
      <c r="EW3" s="171"/>
      <c r="EX3" s="153">
        <v>43070</v>
      </c>
      <c r="EY3" s="154"/>
      <c r="EZ3" s="154"/>
      <c r="FA3" s="154"/>
      <c r="FB3" s="154"/>
      <c r="FC3" s="154"/>
      <c r="FD3" s="154"/>
      <c r="FE3" s="154"/>
    </row>
    <row r="4" spans="1:161" ht="36" customHeight="1" x14ac:dyDescent="0.35">
      <c r="A4" s="176" t="s">
        <v>0</v>
      </c>
      <c r="B4" s="151" t="s">
        <v>1</v>
      </c>
      <c r="C4" s="151" t="s">
        <v>2</v>
      </c>
      <c r="D4" s="151" t="s">
        <v>1</v>
      </c>
      <c r="E4" s="151" t="s">
        <v>1</v>
      </c>
      <c r="F4" s="151" t="s">
        <v>2</v>
      </c>
      <c r="G4" s="151" t="s">
        <v>1</v>
      </c>
      <c r="H4" s="151" t="s">
        <v>2</v>
      </c>
      <c r="I4" s="151" t="s">
        <v>1</v>
      </c>
      <c r="J4" s="151" t="s">
        <v>2</v>
      </c>
      <c r="K4" s="151" t="s">
        <v>1</v>
      </c>
      <c r="L4" s="151" t="s">
        <v>2</v>
      </c>
      <c r="M4" s="151" t="s">
        <v>1</v>
      </c>
      <c r="N4" s="151" t="s">
        <v>2</v>
      </c>
      <c r="O4" s="151" t="s">
        <v>1</v>
      </c>
      <c r="P4" s="151" t="s">
        <v>2</v>
      </c>
      <c r="Q4" s="151" t="s">
        <v>1</v>
      </c>
      <c r="R4" s="151" t="s">
        <v>2</v>
      </c>
      <c r="S4" s="151" t="s">
        <v>1</v>
      </c>
      <c r="T4" s="151" t="s">
        <v>2</v>
      </c>
      <c r="U4" s="151" t="s">
        <v>1</v>
      </c>
      <c r="V4" s="151" t="s">
        <v>2</v>
      </c>
      <c r="W4" s="151" t="s">
        <v>1</v>
      </c>
      <c r="X4" s="151" t="s">
        <v>2</v>
      </c>
      <c r="Y4" s="151" t="s">
        <v>1</v>
      </c>
      <c r="Z4" s="151" t="s">
        <v>2</v>
      </c>
      <c r="AA4" s="151" t="s">
        <v>1</v>
      </c>
      <c r="AB4" s="151" t="s">
        <v>2</v>
      </c>
      <c r="AC4" s="151" t="s">
        <v>1</v>
      </c>
      <c r="AD4" s="151" t="s">
        <v>2</v>
      </c>
      <c r="AE4" s="151" t="s">
        <v>1</v>
      </c>
      <c r="AF4" s="151" t="s">
        <v>2</v>
      </c>
      <c r="AG4" s="151" t="s">
        <v>1</v>
      </c>
      <c r="AH4" s="151" t="s">
        <v>2</v>
      </c>
      <c r="AI4" s="151" t="s">
        <v>1</v>
      </c>
      <c r="AJ4" s="151" t="s">
        <v>2</v>
      </c>
      <c r="AK4" s="151" t="s">
        <v>1</v>
      </c>
      <c r="AL4" s="151" t="s">
        <v>2</v>
      </c>
      <c r="AM4" s="151" t="s">
        <v>1</v>
      </c>
      <c r="AN4" s="151" t="s">
        <v>2</v>
      </c>
      <c r="AO4" s="151" t="s">
        <v>1</v>
      </c>
      <c r="AP4" s="151" t="s">
        <v>2</v>
      </c>
      <c r="AQ4" s="151" t="s">
        <v>1</v>
      </c>
      <c r="AR4" s="151" t="s">
        <v>2</v>
      </c>
      <c r="AS4" s="151" t="s">
        <v>1</v>
      </c>
      <c r="AT4" s="151" t="s">
        <v>2</v>
      </c>
      <c r="AU4" s="151" t="s">
        <v>1</v>
      </c>
      <c r="AV4" s="151" t="s">
        <v>2</v>
      </c>
      <c r="AW4" s="151" t="s">
        <v>40</v>
      </c>
      <c r="AX4" s="151" t="s">
        <v>1</v>
      </c>
      <c r="AY4" s="151" t="s">
        <v>2</v>
      </c>
      <c r="AZ4" s="151" t="s">
        <v>1</v>
      </c>
      <c r="BA4" s="151" t="s">
        <v>2</v>
      </c>
      <c r="BB4" s="151" t="s">
        <v>37</v>
      </c>
      <c r="BC4" s="151" t="s">
        <v>38</v>
      </c>
      <c r="BD4" s="151" t="s">
        <v>39</v>
      </c>
      <c r="BE4" s="151" t="s">
        <v>40</v>
      </c>
      <c r="BF4" s="151" t="s">
        <v>1</v>
      </c>
      <c r="BG4" s="151" t="s">
        <v>2</v>
      </c>
      <c r="BH4" s="151" t="s">
        <v>1</v>
      </c>
      <c r="BI4" s="151" t="s">
        <v>2</v>
      </c>
      <c r="BJ4" s="151" t="s">
        <v>37</v>
      </c>
      <c r="BK4" s="151" t="s">
        <v>38</v>
      </c>
      <c r="BL4" s="151" t="s">
        <v>39</v>
      </c>
      <c r="BM4" s="151" t="s">
        <v>40</v>
      </c>
      <c r="BN4" s="169" t="s">
        <v>1</v>
      </c>
      <c r="BO4" s="169" t="s">
        <v>2</v>
      </c>
      <c r="BP4" s="169" t="s">
        <v>1</v>
      </c>
      <c r="BQ4" s="169" t="s">
        <v>2</v>
      </c>
      <c r="BR4" s="169" t="s">
        <v>37</v>
      </c>
      <c r="BS4" s="169" t="s">
        <v>38</v>
      </c>
      <c r="BT4" s="169" t="s">
        <v>39</v>
      </c>
      <c r="BU4" s="169" t="s">
        <v>40</v>
      </c>
      <c r="BV4" s="151" t="s">
        <v>1</v>
      </c>
      <c r="BW4" s="151" t="s">
        <v>2</v>
      </c>
      <c r="BX4" s="151" t="s">
        <v>1</v>
      </c>
      <c r="BY4" s="151" t="s">
        <v>2</v>
      </c>
      <c r="BZ4" s="151" t="s">
        <v>37</v>
      </c>
      <c r="CA4" s="151" t="s">
        <v>38</v>
      </c>
      <c r="CB4" s="151" t="s">
        <v>39</v>
      </c>
      <c r="CC4" s="151" t="s">
        <v>40</v>
      </c>
      <c r="CD4" s="151" t="s">
        <v>1</v>
      </c>
      <c r="CE4" s="151" t="s">
        <v>2</v>
      </c>
      <c r="CF4" s="151" t="s">
        <v>1</v>
      </c>
      <c r="CG4" s="151" t="s">
        <v>2</v>
      </c>
      <c r="CH4" s="151" t="s">
        <v>37</v>
      </c>
      <c r="CI4" s="151" t="s">
        <v>38</v>
      </c>
      <c r="CJ4" s="151" t="s">
        <v>39</v>
      </c>
      <c r="CK4" s="151" t="s">
        <v>40</v>
      </c>
      <c r="CL4" s="151" t="s">
        <v>1</v>
      </c>
      <c r="CM4" s="151" t="s">
        <v>2</v>
      </c>
      <c r="CN4" s="151" t="s">
        <v>1</v>
      </c>
      <c r="CO4" s="151" t="s">
        <v>2</v>
      </c>
      <c r="CP4" s="151" t="s">
        <v>37</v>
      </c>
      <c r="CQ4" s="151" t="s">
        <v>38</v>
      </c>
      <c r="CR4" s="151" t="s">
        <v>39</v>
      </c>
      <c r="CS4" s="151" t="s">
        <v>40</v>
      </c>
      <c r="CT4" s="161" t="s">
        <v>1</v>
      </c>
      <c r="CU4" s="161" t="s">
        <v>2</v>
      </c>
      <c r="CV4" s="161" t="s">
        <v>1</v>
      </c>
      <c r="CW4" s="161" t="s">
        <v>2</v>
      </c>
      <c r="CX4" s="161" t="s">
        <v>37</v>
      </c>
      <c r="CY4" s="161" t="s">
        <v>38</v>
      </c>
      <c r="CZ4" s="161" t="s">
        <v>39</v>
      </c>
      <c r="DA4" s="161" t="s">
        <v>40</v>
      </c>
      <c r="DB4" s="151" t="s">
        <v>1</v>
      </c>
      <c r="DC4" s="151" t="s">
        <v>2</v>
      </c>
      <c r="DD4" s="151" t="s">
        <v>1</v>
      </c>
      <c r="DE4" s="151" t="s">
        <v>2</v>
      </c>
      <c r="DF4" s="151" t="s">
        <v>37</v>
      </c>
      <c r="DG4" s="151" t="s">
        <v>38</v>
      </c>
      <c r="DH4" s="151" t="s">
        <v>39</v>
      </c>
      <c r="DI4" s="151" t="s">
        <v>40</v>
      </c>
      <c r="DJ4" s="152" t="s">
        <v>1</v>
      </c>
      <c r="DK4" s="152" t="s">
        <v>2</v>
      </c>
      <c r="DL4" s="152" t="s">
        <v>1</v>
      </c>
      <c r="DM4" s="152" t="s">
        <v>2</v>
      </c>
      <c r="DN4" s="152" t="s">
        <v>37</v>
      </c>
      <c r="DO4" s="155" t="s">
        <v>38</v>
      </c>
      <c r="DP4" s="155" t="s">
        <v>39</v>
      </c>
      <c r="DQ4" s="155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56" t="s">
        <v>38</v>
      </c>
      <c r="DX4" s="156" t="s">
        <v>39</v>
      </c>
      <c r="DY4" s="156" t="s">
        <v>40</v>
      </c>
      <c r="DZ4" s="186" t="s">
        <v>1</v>
      </c>
      <c r="EA4" s="186" t="s">
        <v>2</v>
      </c>
      <c r="EB4" s="186" t="s">
        <v>1</v>
      </c>
      <c r="EC4" s="186" t="s">
        <v>2</v>
      </c>
      <c r="ED4" s="186" t="s">
        <v>37</v>
      </c>
      <c r="EE4" s="193" t="s">
        <v>38</v>
      </c>
      <c r="EF4" s="193" t="s">
        <v>39</v>
      </c>
      <c r="EG4" s="193" t="s">
        <v>40</v>
      </c>
      <c r="EH4" s="185" t="s">
        <v>1</v>
      </c>
      <c r="EI4" s="185" t="s">
        <v>2</v>
      </c>
      <c r="EJ4" s="185" t="s">
        <v>1</v>
      </c>
      <c r="EK4" s="185" t="s">
        <v>2</v>
      </c>
      <c r="EL4" s="185" t="s">
        <v>37</v>
      </c>
      <c r="EM4" s="185" t="s">
        <v>38</v>
      </c>
      <c r="EN4" s="185" t="s">
        <v>39</v>
      </c>
      <c r="EO4" s="185" t="s">
        <v>40</v>
      </c>
      <c r="EP4" s="169" t="s">
        <v>1</v>
      </c>
      <c r="EQ4" s="169" t="s">
        <v>2</v>
      </c>
      <c r="ER4" s="169" t="s">
        <v>1</v>
      </c>
      <c r="ES4" s="169" t="s">
        <v>2</v>
      </c>
      <c r="ET4" s="169" t="s">
        <v>37</v>
      </c>
      <c r="EU4" s="169" t="s">
        <v>38</v>
      </c>
      <c r="EV4" s="80" t="s">
        <v>39</v>
      </c>
      <c r="EW4" s="80" t="s">
        <v>40</v>
      </c>
      <c r="EX4" s="150" t="s">
        <v>1</v>
      </c>
      <c r="EY4" s="150" t="s">
        <v>2</v>
      </c>
      <c r="EZ4" s="150" t="s">
        <v>1</v>
      </c>
      <c r="FA4" s="150" t="s">
        <v>2</v>
      </c>
      <c r="FB4" s="150" t="s">
        <v>37</v>
      </c>
      <c r="FC4" s="151" t="s">
        <v>38</v>
      </c>
      <c r="FD4" s="151" t="s">
        <v>39</v>
      </c>
      <c r="FE4" s="151" t="s">
        <v>40</v>
      </c>
    </row>
    <row r="5" spans="1:161" ht="15" customHeight="1" x14ac:dyDescent="0.35">
      <c r="A5" s="17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62"/>
      <c r="CU5" s="162"/>
      <c r="CV5" s="162"/>
      <c r="CW5" s="162"/>
      <c r="CX5" s="162"/>
      <c r="CY5" s="162"/>
      <c r="CZ5" s="162"/>
      <c r="DA5" s="162"/>
      <c r="DB5" s="152"/>
      <c r="DC5" s="152"/>
      <c r="DD5" s="152"/>
      <c r="DE5" s="152"/>
      <c r="DF5" s="152"/>
      <c r="DG5" s="152"/>
      <c r="DH5" s="152"/>
      <c r="DI5" s="152"/>
      <c r="DJ5" s="150"/>
      <c r="DK5" s="150"/>
      <c r="DL5" s="150"/>
      <c r="DM5" s="150"/>
      <c r="DN5" s="150"/>
      <c r="DO5" s="152"/>
      <c r="DP5" s="152"/>
      <c r="DQ5" s="152"/>
      <c r="DR5" s="192"/>
      <c r="DS5" s="192"/>
      <c r="DT5" s="192"/>
      <c r="DU5" s="192"/>
      <c r="DV5" s="192"/>
      <c r="DW5" s="157"/>
      <c r="DX5" s="157"/>
      <c r="DY5" s="157"/>
      <c r="DZ5" s="195"/>
      <c r="EA5" s="195"/>
      <c r="EB5" s="195"/>
      <c r="EC5" s="195"/>
      <c r="ED5" s="195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52"/>
      <c r="EQ5" s="152"/>
      <c r="ER5" s="152"/>
      <c r="ES5" s="152"/>
      <c r="ET5" s="152"/>
      <c r="EU5" s="152"/>
      <c r="EV5" s="79"/>
      <c r="EW5" s="79"/>
      <c r="EX5" s="150"/>
      <c r="EY5" s="150"/>
      <c r="EZ5" s="150"/>
      <c r="FA5" s="150"/>
      <c r="FB5" s="150"/>
      <c r="FC5" s="152"/>
      <c r="FD5" s="152"/>
      <c r="FE5" s="15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196" t="s">
        <v>49</v>
      </c>
      <c r="K1" s="197"/>
      <c r="L1" s="196" t="s">
        <v>50</v>
      </c>
      <c r="M1" s="197"/>
    </row>
    <row r="2" spans="1:13" ht="18.75" customHeight="1" x14ac:dyDescent="0.35">
      <c r="A2" s="198" t="s">
        <v>0</v>
      </c>
      <c r="B2" s="200" t="s">
        <v>52</v>
      </c>
      <c r="C2" s="200"/>
      <c r="D2" s="200" t="s">
        <v>39</v>
      </c>
      <c r="E2" s="200"/>
      <c r="F2" s="200" t="s">
        <v>52</v>
      </c>
      <c r="G2" s="200"/>
      <c r="H2" s="200" t="s">
        <v>39</v>
      </c>
      <c r="I2" s="200"/>
      <c r="J2" s="200" t="s">
        <v>55</v>
      </c>
      <c r="K2" s="200" t="s">
        <v>2</v>
      </c>
      <c r="L2" s="200" t="s">
        <v>55</v>
      </c>
      <c r="M2" s="200" t="s">
        <v>2</v>
      </c>
    </row>
    <row r="3" spans="1:13" ht="111" x14ac:dyDescent="0.35">
      <c r="A3" s="199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0"/>
      <c r="K3" s="200"/>
      <c r="L3" s="200"/>
      <c r="M3" s="200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10" t="s">
        <v>94</v>
      </c>
      <c r="K1" s="211"/>
      <c r="L1" s="211"/>
      <c r="M1" s="212"/>
      <c r="N1" s="210" t="s">
        <v>51</v>
      </c>
      <c r="O1" s="211"/>
      <c r="P1" s="211"/>
      <c r="Q1" s="211"/>
      <c r="R1" s="211"/>
      <c r="S1" s="212"/>
      <c r="T1" s="205" t="s">
        <v>49</v>
      </c>
      <c r="U1" s="213"/>
      <c r="V1" s="205" t="s">
        <v>50</v>
      </c>
      <c r="W1" s="213"/>
      <c r="X1" s="208" t="s">
        <v>94</v>
      </c>
      <c r="Y1" s="209"/>
    </row>
    <row r="2" spans="1:25" ht="18.75" customHeight="1" x14ac:dyDescent="0.35">
      <c r="A2" s="215" t="s">
        <v>0</v>
      </c>
      <c r="B2" s="204" t="s">
        <v>52</v>
      </c>
      <c r="C2" s="204"/>
      <c r="D2" s="204" t="s">
        <v>39</v>
      </c>
      <c r="E2" s="204"/>
      <c r="F2" s="204" t="s">
        <v>52</v>
      </c>
      <c r="G2" s="204"/>
      <c r="H2" s="204" t="s">
        <v>39</v>
      </c>
      <c r="I2" s="204"/>
      <c r="J2" s="205" t="s">
        <v>95</v>
      </c>
      <c r="K2" s="206"/>
      <c r="L2" s="205" t="s">
        <v>53</v>
      </c>
      <c r="M2" s="206"/>
      <c r="N2" s="202" t="s">
        <v>37</v>
      </c>
      <c r="O2" s="202" t="s">
        <v>38</v>
      </c>
      <c r="P2" s="202" t="s">
        <v>39</v>
      </c>
      <c r="Q2" s="202" t="s">
        <v>54</v>
      </c>
      <c r="R2" s="202" t="s">
        <v>53</v>
      </c>
      <c r="S2" s="202" t="s">
        <v>40</v>
      </c>
      <c r="T2" s="204" t="s">
        <v>55</v>
      </c>
      <c r="U2" s="204" t="s">
        <v>2</v>
      </c>
      <c r="V2" s="204" t="s">
        <v>55</v>
      </c>
      <c r="W2" s="204" t="s">
        <v>2</v>
      </c>
      <c r="X2" s="202" t="s">
        <v>96</v>
      </c>
      <c r="Y2" s="202" t="s">
        <v>97</v>
      </c>
    </row>
    <row r="3" spans="1:25" ht="111" x14ac:dyDescent="0.35">
      <c r="A3" s="21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14"/>
      <c r="Y3" s="214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5">
        <v>43831</v>
      </c>
      <c r="N1" s="135">
        <v>43862</v>
      </c>
      <c r="O1" s="135">
        <v>43891</v>
      </c>
      <c r="P1" s="135">
        <v>43922</v>
      </c>
      <c r="Q1" s="135">
        <v>43952</v>
      </c>
      <c r="R1" s="135">
        <v>43983</v>
      </c>
      <c r="S1" s="135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6">
        <v>830</v>
      </c>
      <c r="N2" s="136">
        <v>726</v>
      </c>
      <c r="O2" s="136">
        <v>664</v>
      </c>
      <c r="P2" s="136">
        <v>395</v>
      </c>
      <c r="Q2" s="136">
        <v>161</v>
      </c>
      <c r="R2" s="136">
        <v>571</v>
      </c>
      <c r="S2" s="14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6">
        <v>779</v>
      </c>
      <c r="N3" s="136">
        <v>699</v>
      </c>
      <c r="O3" s="136">
        <v>674</v>
      </c>
      <c r="P3" s="136">
        <v>589</v>
      </c>
      <c r="Q3" s="136">
        <v>232</v>
      </c>
      <c r="R3" s="136">
        <v>577</v>
      </c>
      <c r="S3" s="14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6">
        <v>1021</v>
      </c>
      <c r="N4" s="136">
        <v>1012</v>
      </c>
      <c r="O4" s="136">
        <v>856</v>
      </c>
      <c r="P4" s="136">
        <v>471</v>
      </c>
      <c r="Q4" s="136">
        <v>167</v>
      </c>
      <c r="R4" s="136">
        <v>621</v>
      </c>
      <c r="S4" s="14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6">
        <v>227</v>
      </c>
      <c r="N5" s="136">
        <v>221</v>
      </c>
      <c r="O5" s="136">
        <v>205</v>
      </c>
      <c r="P5" s="136">
        <v>132</v>
      </c>
      <c r="Q5" s="136">
        <v>74</v>
      </c>
      <c r="R5" s="136">
        <v>179</v>
      </c>
      <c r="S5" s="14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6">
        <v>595</v>
      </c>
      <c r="N6" s="136">
        <v>554</v>
      </c>
      <c r="O6" s="136">
        <v>405</v>
      </c>
      <c r="P6" s="136">
        <v>218</v>
      </c>
      <c r="Q6" s="136">
        <v>144</v>
      </c>
      <c r="R6" s="136">
        <v>250</v>
      </c>
      <c r="S6" s="14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6">
        <v>682</v>
      </c>
      <c r="N7" s="136">
        <v>638</v>
      </c>
      <c r="O7" s="136">
        <v>531</v>
      </c>
      <c r="P7" s="136">
        <v>198</v>
      </c>
      <c r="Q7" s="136">
        <v>141</v>
      </c>
      <c r="R7" s="136">
        <v>462</v>
      </c>
      <c r="S7" s="14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6">
        <v>673</v>
      </c>
      <c r="N8" s="136">
        <v>613</v>
      </c>
      <c r="O8" s="136">
        <v>588</v>
      </c>
      <c r="P8" s="136">
        <v>383</v>
      </c>
      <c r="Q8" s="136">
        <v>200</v>
      </c>
      <c r="R8" s="136">
        <v>349</v>
      </c>
      <c r="S8" s="14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6">
        <v>782</v>
      </c>
      <c r="N9" s="136">
        <v>725</v>
      </c>
      <c r="O9" s="136">
        <v>646</v>
      </c>
      <c r="P9" s="136">
        <v>373</v>
      </c>
      <c r="Q9" s="136">
        <v>202</v>
      </c>
      <c r="R9" s="136">
        <v>619</v>
      </c>
      <c r="S9" s="14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15</v>
      </c>
      <c r="R10" s="136">
        <v>0</v>
      </c>
      <c r="S10" s="14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6">
        <v>851</v>
      </c>
      <c r="N11" s="136">
        <v>748</v>
      </c>
      <c r="O11" s="136">
        <v>695</v>
      </c>
      <c r="P11" s="136">
        <v>448</v>
      </c>
      <c r="Q11" s="136">
        <v>219</v>
      </c>
      <c r="R11" s="136">
        <v>537</v>
      </c>
      <c r="S11" s="14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6">
        <v>839</v>
      </c>
      <c r="N12" s="136">
        <v>749</v>
      </c>
      <c r="O12" s="136">
        <v>405</v>
      </c>
      <c r="P12" s="136">
        <v>0</v>
      </c>
      <c r="Q12" s="136">
        <v>41</v>
      </c>
      <c r="R12" s="136">
        <v>0</v>
      </c>
      <c r="S12" s="14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6">
        <v>808</v>
      </c>
      <c r="N13" s="136">
        <v>763</v>
      </c>
      <c r="O13" s="136">
        <v>706</v>
      </c>
      <c r="P13" s="136">
        <v>442</v>
      </c>
      <c r="Q13" s="136">
        <v>225</v>
      </c>
      <c r="R13" s="136">
        <v>551</v>
      </c>
      <c r="S13" s="14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6">
        <v>519</v>
      </c>
      <c r="N14" s="136">
        <v>490</v>
      </c>
      <c r="O14" s="136">
        <v>352</v>
      </c>
      <c r="P14" s="136">
        <v>179</v>
      </c>
      <c r="Q14" s="136">
        <v>132</v>
      </c>
      <c r="R14" s="136">
        <v>363</v>
      </c>
      <c r="S14" s="14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6">
        <v>832</v>
      </c>
      <c r="N15" s="136">
        <v>798</v>
      </c>
      <c r="O15" s="136">
        <v>513</v>
      </c>
      <c r="P15" s="136">
        <v>232</v>
      </c>
      <c r="Q15" s="136">
        <v>155</v>
      </c>
      <c r="R15" s="136">
        <v>536</v>
      </c>
      <c r="S15" s="14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6">
        <v>891</v>
      </c>
      <c r="N16" s="136">
        <v>826</v>
      </c>
      <c r="O16" s="136">
        <v>885</v>
      </c>
      <c r="P16" s="136">
        <v>566</v>
      </c>
      <c r="Q16" s="136">
        <v>283</v>
      </c>
      <c r="R16" s="136">
        <v>742</v>
      </c>
      <c r="S16" s="14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6">
        <v>529</v>
      </c>
      <c r="N17" s="136">
        <v>481</v>
      </c>
      <c r="O17" s="136">
        <v>359</v>
      </c>
      <c r="P17" s="136">
        <v>237</v>
      </c>
      <c r="Q17" s="136">
        <v>136</v>
      </c>
      <c r="R17" s="136">
        <v>461</v>
      </c>
      <c r="S17" s="14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6">
        <v>94</v>
      </c>
      <c r="N18" s="136">
        <v>101</v>
      </c>
      <c r="O18" s="136">
        <v>55</v>
      </c>
      <c r="P18" s="136">
        <v>0</v>
      </c>
      <c r="Q18" s="136">
        <v>16</v>
      </c>
      <c r="R18" s="136">
        <v>0</v>
      </c>
      <c r="S18" s="14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6">
        <v>726</v>
      </c>
      <c r="N19" s="136">
        <v>764</v>
      </c>
      <c r="O19" s="136">
        <v>709</v>
      </c>
      <c r="P19" s="136">
        <v>308</v>
      </c>
      <c r="Q19" s="136">
        <v>107</v>
      </c>
      <c r="R19" s="136">
        <v>287</v>
      </c>
      <c r="S19" s="14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6">
        <v>325</v>
      </c>
      <c r="N20" s="136">
        <v>330</v>
      </c>
      <c r="O20" s="136">
        <v>381</v>
      </c>
      <c r="P20" s="136">
        <v>367</v>
      </c>
      <c r="Q20" s="136">
        <v>150</v>
      </c>
      <c r="R20" s="136">
        <v>382</v>
      </c>
      <c r="S20" s="14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6">
        <v>909</v>
      </c>
      <c r="N21" s="136">
        <v>866</v>
      </c>
      <c r="O21" s="136">
        <v>803</v>
      </c>
      <c r="P21" s="136">
        <v>428</v>
      </c>
      <c r="Q21" s="136">
        <v>214</v>
      </c>
      <c r="R21" s="136">
        <v>608</v>
      </c>
      <c r="S21" s="14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6">
        <v>967</v>
      </c>
      <c r="N22" s="136">
        <v>929</v>
      </c>
      <c r="O22" s="136">
        <v>832</v>
      </c>
      <c r="P22" s="136">
        <v>336</v>
      </c>
      <c r="Q22" s="136">
        <v>145</v>
      </c>
      <c r="R22" s="136">
        <v>514</v>
      </c>
      <c r="S22" s="14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6">
        <v>855</v>
      </c>
      <c r="N23" s="136">
        <v>779</v>
      </c>
      <c r="O23" s="136">
        <v>746</v>
      </c>
      <c r="P23" s="136">
        <v>406</v>
      </c>
      <c r="Q23" s="136">
        <v>44</v>
      </c>
      <c r="R23" s="136">
        <v>493</v>
      </c>
      <c r="S23" s="14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6">
        <v>461</v>
      </c>
      <c r="N24" s="136">
        <v>388</v>
      </c>
      <c r="O24" s="136">
        <v>247</v>
      </c>
      <c r="P24" s="136">
        <v>147</v>
      </c>
      <c r="Q24" s="136">
        <v>113</v>
      </c>
      <c r="R24" s="136">
        <v>274</v>
      </c>
      <c r="S24" s="14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6">
        <v>632</v>
      </c>
      <c r="N25" s="136">
        <v>580</v>
      </c>
      <c r="O25" s="136">
        <v>450</v>
      </c>
      <c r="P25" s="136">
        <v>355</v>
      </c>
      <c r="Q25" s="136">
        <v>176</v>
      </c>
      <c r="R25" s="136">
        <v>416</v>
      </c>
      <c r="S25" s="14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10</v>
      </c>
      <c r="R26" s="136">
        <v>0</v>
      </c>
      <c r="S26" s="14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6">
        <v>729</v>
      </c>
      <c r="N27" s="136">
        <v>671</v>
      </c>
      <c r="O27" s="136">
        <v>522</v>
      </c>
      <c r="P27" s="136">
        <v>314</v>
      </c>
      <c r="Q27" s="136">
        <v>93</v>
      </c>
      <c r="R27" s="136">
        <v>486</v>
      </c>
      <c r="S27" s="14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6">
        <v>665</v>
      </c>
      <c r="N28" s="136">
        <v>613</v>
      </c>
      <c r="O28" s="136">
        <v>571</v>
      </c>
      <c r="P28" s="136">
        <v>180</v>
      </c>
      <c r="Q28" s="136">
        <v>121</v>
      </c>
      <c r="R28" s="136">
        <v>368</v>
      </c>
      <c r="S28" s="14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6">
        <v>343</v>
      </c>
      <c r="N29" s="136">
        <v>291</v>
      </c>
      <c r="O29" s="136">
        <v>277</v>
      </c>
      <c r="P29" s="136">
        <v>359</v>
      </c>
      <c r="Q29" s="136">
        <v>138</v>
      </c>
      <c r="R29" s="136">
        <v>351</v>
      </c>
      <c r="S29" s="14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6">
        <v>374</v>
      </c>
      <c r="N30" s="136">
        <v>411</v>
      </c>
      <c r="O30" s="136">
        <v>350</v>
      </c>
      <c r="P30" s="136">
        <v>362</v>
      </c>
      <c r="Q30" s="136">
        <v>101</v>
      </c>
      <c r="R30" s="136">
        <v>237</v>
      </c>
      <c r="S30" s="14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6">
        <v>658</v>
      </c>
      <c r="N31" s="136">
        <v>613</v>
      </c>
      <c r="O31" s="136">
        <v>580</v>
      </c>
      <c r="P31" s="136">
        <v>525</v>
      </c>
      <c r="Q31" s="136">
        <v>165</v>
      </c>
      <c r="R31" s="136">
        <v>409</v>
      </c>
      <c r="S31" s="14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6">
        <v>208</v>
      </c>
      <c r="N32" s="136">
        <v>185</v>
      </c>
      <c r="O32" s="136">
        <v>199</v>
      </c>
      <c r="P32" s="136">
        <v>177</v>
      </c>
      <c r="Q32" s="136">
        <v>62</v>
      </c>
      <c r="R32" s="136">
        <v>145</v>
      </c>
      <c r="S32" s="13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6">
        <v>35</v>
      </c>
      <c r="N33" s="136">
        <v>44</v>
      </c>
      <c r="O33" s="136">
        <v>42</v>
      </c>
      <c r="P33" s="136">
        <v>10</v>
      </c>
      <c r="Q33" s="136">
        <v>1</v>
      </c>
      <c r="R33" s="136">
        <v>1</v>
      </c>
      <c r="S33" s="14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1</v>
      </c>
      <c r="R34" s="136">
        <v>0</v>
      </c>
      <c r="S34" s="14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2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6">
        <v>37</v>
      </c>
      <c r="N35" s="136">
        <v>48</v>
      </c>
      <c r="O35" s="136">
        <v>19</v>
      </c>
      <c r="P35" s="136">
        <v>7</v>
      </c>
      <c r="Q35" s="136">
        <v>1</v>
      </c>
      <c r="R35" s="136">
        <v>1</v>
      </c>
      <c r="S35" s="14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2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6">
        <v>2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4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218" t="s">
        <v>49</v>
      </c>
      <c r="K1" s="197"/>
      <c r="L1" s="218" t="s">
        <v>50</v>
      </c>
      <c r="M1" s="197"/>
    </row>
    <row r="2" spans="1:13" ht="18.5" x14ac:dyDescent="0.35">
      <c r="B2" s="217" t="s">
        <v>52</v>
      </c>
      <c r="C2" s="217"/>
      <c r="D2" s="217" t="s">
        <v>39</v>
      </c>
      <c r="E2" s="217"/>
      <c r="F2" s="217" t="s">
        <v>52</v>
      </c>
      <c r="G2" s="217"/>
      <c r="H2" s="217" t="s">
        <v>39</v>
      </c>
      <c r="I2" s="217"/>
      <c r="J2" s="217" t="s">
        <v>55</v>
      </c>
      <c r="K2" s="217" t="s">
        <v>2</v>
      </c>
      <c r="L2" s="217" t="s">
        <v>55</v>
      </c>
      <c r="M2" s="217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7"/>
      <c r="K3" s="217"/>
      <c r="L3" s="217"/>
      <c r="M3" s="217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3">
        <v>4276.5</v>
      </c>
      <c r="C5" s="133">
        <v>4240.5</v>
      </c>
      <c r="D5" s="133">
        <v>2055</v>
      </c>
      <c r="E5" s="133">
        <v>1588.25</v>
      </c>
      <c r="F5" s="133">
        <v>3960</v>
      </c>
      <c r="G5" s="133">
        <v>4239.75</v>
      </c>
      <c r="H5" s="133">
        <v>1440</v>
      </c>
      <c r="I5" s="133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4"/>
      <c r="C6" s="134"/>
      <c r="D6" s="134"/>
      <c r="E6" s="134"/>
      <c r="F6" s="134">
        <v>4092</v>
      </c>
      <c r="G6" s="134"/>
      <c r="H6" s="134">
        <v>1488</v>
      </c>
      <c r="I6" s="134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zoomScale="70" zoomScaleNormal="70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542968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29" t="s">
        <v>49</v>
      </c>
      <c r="E1" s="234"/>
      <c r="F1" s="234"/>
      <c r="G1" s="234"/>
      <c r="H1" s="234"/>
      <c r="I1" s="234"/>
      <c r="J1" s="234"/>
      <c r="K1" s="235"/>
      <c r="L1" s="229" t="s">
        <v>50</v>
      </c>
      <c r="M1" s="234"/>
      <c r="N1" s="234"/>
      <c r="O1" s="234"/>
      <c r="P1" s="234"/>
      <c r="Q1" s="234"/>
      <c r="R1" s="234"/>
      <c r="S1" s="235"/>
      <c r="T1" s="229" t="s">
        <v>94</v>
      </c>
      <c r="U1" s="230"/>
      <c r="V1" s="230"/>
      <c r="W1" s="226"/>
      <c r="X1" s="231" t="s">
        <v>51</v>
      </c>
      <c r="Y1" s="231"/>
      <c r="Z1" s="231"/>
      <c r="AA1" s="231"/>
      <c r="AB1" s="231"/>
      <c r="AC1" s="231"/>
      <c r="AD1" s="231"/>
      <c r="AE1" s="231"/>
      <c r="AF1" s="219" t="s">
        <v>49</v>
      </c>
      <c r="AG1" s="220"/>
      <c r="AH1" s="220"/>
      <c r="AI1" s="221"/>
      <c r="AJ1" s="219" t="s">
        <v>50</v>
      </c>
      <c r="AK1" s="220"/>
      <c r="AL1" s="220"/>
      <c r="AM1" s="221"/>
      <c r="AN1" s="225" t="s">
        <v>94</v>
      </c>
      <c r="AO1" s="226"/>
      <c r="AQ1" s="205" t="s">
        <v>49</v>
      </c>
      <c r="AR1" s="213"/>
      <c r="AS1" s="205" t="s">
        <v>50</v>
      </c>
      <c r="AT1" s="213"/>
    </row>
    <row r="2" spans="1:46" ht="67.5" customHeight="1" x14ac:dyDescent="0.35">
      <c r="A2" s="232" t="s">
        <v>0</v>
      </c>
      <c r="D2" s="227" t="s">
        <v>52</v>
      </c>
      <c r="E2" s="227"/>
      <c r="F2" s="227" t="s">
        <v>39</v>
      </c>
      <c r="G2" s="227"/>
      <c r="H2" s="219" t="s">
        <v>101</v>
      </c>
      <c r="I2" s="221"/>
      <c r="J2" s="219" t="s">
        <v>102</v>
      </c>
      <c r="K2" s="221"/>
      <c r="L2" s="227" t="s">
        <v>52</v>
      </c>
      <c r="M2" s="227"/>
      <c r="N2" s="227" t="s">
        <v>39</v>
      </c>
      <c r="O2" s="227"/>
      <c r="P2" s="219" t="s">
        <v>101</v>
      </c>
      <c r="Q2" s="221"/>
      <c r="R2" s="219" t="s">
        <v>102</v>
      </c>
      <c r="S2" s="221"/>
      <c r="T2" s="219" t="s">
        <v>95</v>
      </c>
      <c r="U2" s="226"/>
      <c r="V2" s="219" t="s">
        <v>53</v>
      </c>
      <c r="W2" s="226"/>
      <c r="X2" s="227" t="s">
        <v>37</v>
      </c>
      <c r="Y2" s="222" t="s">
        <v>38</v>
      </c>
      <c r="Z2" s="222" t="s">
        <v>39</v>
      </c>
      <c r="AA2" s="222" t="s">
        <v>101</v>
      </c>
      <c r="AB2" s="222" t="s">
        <v>102</v>
      </c>
      <c r="AC2" s="222" t="s">
        <v>54</v>
      </c>
      <c r="AD2" s="222" t="s">
        <v>53</v>
      </c>
      <c r="AE2" s="222" t="s">
        <v>40</v>
      </c>
      <c r="AF2" s="227" t="s">
        <v>55</v>
      </c>
      <c r="AG2" s="227" t="s">
        <v>2</v>
      </c>
      <c r="AH2" s="222" t="s">
        <v>101</v>
      </c>
      <c r="AI2" s="222" t="s">
        <v>102</v>
      </c>
      <c r="AJ2" s="227" t="s">
        <v>55</v>
      </c>
      <c r="AK2" s="227" t="s">
        <v>2</v>
      </c>
      <c r="AL2" s="222" t="s">
        <v>101</v>
      </c>
      <c r="AM2" s="222" t="s">
        <v>102</v>
      </c>
      <c r="AN2" s="222" t="s">
        <v>96</v>
      </c>
      <c r="AO2" s="222" t="s">
        <v>97</v>
      </c>
      <c r="AQ2" s="204" t="s">
        <v>55</v>
      </c>
      <c r="AR2" s="204" t="s">
        <v>2</v>
      </c>
      <c r="AS2" s="204" t="s">
        <v>55</v>
      </c>
      <c r="AT2" s="204" t="s">
        <v>2</v>
      </c>
    </row>
    <row r="3" spans="1:46" ht="111" x14ac:dyDescent="0.35">
      <c r="A3" s="233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7"/>
      <c r="Y3" s="224"/>
      <c r="Z3" s="224"/>
      <c r="AA3" s="224"/>
      <c r="AB3" s="224"/>
      <c r="AC3" s="223"/>
      <c r="AD3" s="224"/>
      <c r="AE3" s="224"/>
      <c r="AF3" s="227"/>
      <c r="AG3" s="227"/>
      <c r="AH3" s="224"/>
      <c r="AI3" s="224"/>
      <c r="AJ3" s="227"/>
      <c r="AK3" s="227"/>
      <c r="AL3" s="224"/>
      <c r="AM3" s="224"/>
      <c r="AN3" s="228"/>
      <c r="AO3" s="228"/>
      <c r="AQ3" s="204"/>
      <c r="AR3" s="204"/>
      <c r="AS3" s="204"/>
      <c r="AT3" s="204"/>
    </row>
    <row r="4" spans="1:46" ht="25.5" customHeight="1" x14ac:dyDescent="0.35">
      <c r="A4" s="143" t="s">
        <v>3</v>
      </c>
      <c r="B4" s="144" t="s">
        <v>106</v>
      </c>
      <c r="C4" s="148"/>
      <c r="D4" s="90">
        <v>2091.5</v>
      </c>
      <c r="E4" s="90">
        <v>1439.3</v>
      </c>
      <c r="F4" s="90">
        <v>1532.5</v>
      </c>
      <c r="G4" s="90">
        <v>1307</v>
      </c>
      <c r="H4" s="90">
        <v>0</v>
      </c>
      <c r="I4" s="90">
        <v>0</v>
      </c>
      <c r="J4" s="90">
        <v>0</v>
      </c>
      <c r="K4" s="90">
        <v>155</v>
      </c>
      <c r="L4" s="90">
        <v>1488</v>
      </c>
      <c r="M4" s="90">
        <v>1093</v>
      </c>
      <c r="N4" s="90">
        <v>1116</v>
      </c>
      <c r="O4" s="90">
        <v>960</v>
      </c>
      <c r="P4" s="90">
        <v>0</v>
      </c>
      <c r="Q4" s="90">
        <v>0</v>
      </c>
      <c r="R4" s="90">
        <v>0</v>
      </c>
      <c r="S4" s="90">
        <v>12</v>
      </c>
      <c r="T4" s="90">
        <v>0</v>
      </c>
      <c r="U4" s="90">
        <v>0</v>
      </c>
      <c r="V4" s="90">
        <v>0</v>
      </c>
      <c r="W4" s="90">
        <v>0</v>
      </c>
      <c r="X4" s="90">
        <v>784</v>
      </c>
      <c r="Y4" s="127">
        <f>SUM(E4+M4)/X4</f>
        <v>3.2299744897959184</v>
      </c>
      <c r="Z4" s="127">
        <f>SUM(G4+O4)/X4</f>
        <v>2.891581632653061</v>
      </c>
      <c r="AA4" s="127">
        <f>SUM(I4+Q4)/X4</f>
        <v>0</v>
      </c>
      <c r="AB4" s="127">
        <f>SUM(K4+S4)/X4</f>
        <v>0.21301020408163265</v>
      </c>
      <c r="AC4" s="115">
        <f>SUM(U4)/X4</f>
        <v>0</v>
      </c>
      <c r="AD4" s="90">
        <f>SUM(W4)/X4</f>
        <v>0</v>
      </c>
      <c r="AE4" s="138">
        <f>SUM(Y4:AD4)</f>
        <v>6.334566326530612</v>
      </c>
      <c r="AF4" s="128">
        <f>(E4)/D4</f>
        <v>0.68816638775998085</v>
      </c>
      <c r="AG4" s="128">
        <f>IFERROR(G4/F4,0)</f>
        <v>0.85285481239804239</v>
      </c>
      <c r="AH4" s="128">
        <f>IFERROR(I4/H4,0)</f>
        <v>0</v>
      </c>
      <c r="AI4" s="128">
        <f>IFERROR(K4/J4,0)</f>
        <v>0</v>
      </c>
      <c r="AJ4" s="128">
        <f>M4/L4</f>
        <v>0.73454301075268813</v>
      </c>
      <c r="AK4" s="128">
        <f>O4/N4</f>
        <v>0.86021505376344087</v>
      </c>
      <c r="AL4" s="128">
        <f>IFERROR(P4/Q4,0)</f>
        <v>0</v>
      </c>
      <c r="AM4" s="128">
        <f>IFERROR(S4/R4,0)</f>
        <v>0</v>
      </c>
      <c r="AN4" s="128">
        <f>IFERROR(U4/T4,0)</f>
        <v>0</v>
      </c>
      <c r="AO4" s="128">
        <f>IFERROR(W4/V4,0)</f>
        <v>0</v>
      </c>
      <c r="AQ4" s="131">
        <f>SUM(E4+I4)/(D4+H4)</f>
        <v>0.68816638775998085</v>
      </c>
      <c r="AR4" s="131">
        <f>SUM(G4+K4)/(F4+J4)</f>
        <v>0.95399673735725943</v>
      </c>
      <c r="AS4" s="131">
        <f>SUM(M4+Q4)/(L4+P4)</f>
        <v>0.73454301075268813</v>
      </c>
      <c r="AT4" s="131">
        <f>SUM(O4+S4)/(N4+R4)</f>
        <v>0.87096774193548387</v>
      </c>
    </row>
    <row r="5" spans="1:46" ht="25.5" customHeight="1" x14ac:dyDescent="0.35">
      <c r="A5" s="143" t="s">
        <v>4</v>
      </c>
      <c r="B5" s="144" t="s">
        <v>106</v>
      </c>
      <c r="C5" s="148"/>
      <c r="D5" s="146">
        <v>1803</v>
      </c>
      <c r="E5" s="146">
        <v>1276.75</v>
      </c>
      <c r="F5" s="146">
        <v>1924.5</v>
      </c>
      <c r="G5" s="146">
        <v>1626.25</v>
      </c>
      <c r="H5" s="146">
        <v>250</v>
      </c>
      <c r="I5" s="146">
        <v>246.33</v>
      </c>
      <c r="J5" s="146">
        <v>250</v>
      </c>
      <c r="K5" s="146">
        <v>96</v>
      </c>
      <c r="L5" s="91">
        <v>1373</v>
      </c>
      <c r="M5" s="91">
        <v>1230</v>
      </c>
      <c r="N5" s="92">
        <v>1488</v>
      </c>
      <c r="O5" s="91">
        <v>1346.5</v>
      </c>
      <c r="P5" s="91">
        <v>82</v>
      </c>
      <c r="Q5" s="92">
        <v>72</v>
      </c>
      <c r="R5" s="92">
        <v>248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881</v>
      </c>
      <c r="Y5" s="127">
        <f t="shared" ref="Y5:Y20" si="0">SUM(E5+M5)/X5</f>
        <v>2.8453461975028378</v>
      </c>
      <c r="Z5" s="127">
        <f t="shared" ref="Z5:Z20" si="1">SUM(G5+O5)/X5</f>
        <v>3.3742905788876278</v>
      </c>
      <c r="AA5" s="127">
        <f t="shared" ref="AA5:AA20" si="2">SUM(I5+Q5)/X5</f>
        <v>0.36132803632236099</v>
      </c>
      <c r="AB5" s="127">
        <f t="shared" ref="AB5:AB20" si="3">SUM(K5+S5)/X5</f>
        <v>0.10896708286038592</v>
      </c>
      <c r="AC5" s="127">
        <f t="shared" ref="AC5:AC20" si="4">SUM(U5)/X5</f>
        <v>0</v>
      </c>
      <c r="AD5" s="129">
        <f t="shared" ref="AD5:AD20" si="5">SUM(W5)/X5</f>
        <v>0</v>
      </c>
      <c r="AE5" s="137">
        <f t="shared" ref="AE5:AE20" si="6">SUM(Y5:AD5)</f>
        <v>6.6899318955732126</v>
      </c>
      <c r="AF5" s="128">
        <f t="shared" ref="AF5:AF30" si="7">(E5)/D5</f>
        <v>0.70812534664448146</v>
      </c>
      <c r="AG5" s="128">
        <f t="shared" ref="AG5:AG30" si="8">IFERROR(G5/F5,0)</f>
        <v>0.8450246817355157</v>
      </c>
      <c r="AH5" s="128">
        <f t="shared" ref="AH5:AH30" si="9">IFERROR(I5/H5,0)</f>
        <v>0.98532000000000008</v>
      </c>
      <c r="AI5" s="128">
        <f t="shared" ref="AI5:AI30" si="10">IFERROR(K5/J5,0)</f>
        <v>0.38400000000000001</v>
      </c>
      <c r="AJ5" s="128">
        <f t="shared" ref="AJ5:AJ30" si="11">M5/L5</f>
        <v>0.89584850691915519</v>
      </c>
      <c r="AK5" s="128">
        <f t="shared" ref="AK5:AK30" si="12">O5/N5</f>
        <v>0.90490591397849462</v>
      </c>
      <c r="AL5" s="128">
        <f t="shared" ref="AL5:AL30" si="13">IFERROR(P5/Q5,0)</f>
        <v>1.1388888888888888</v>
      </c>
      <c r="AM5" s="128">
        <f t="shared" ref="AM5:AM30" si="14">IFERROR(S5/R5,0)</f>
        <v>0</v>
      </c>
      <c r="AN5" s="128">
        <f t="shared" ref="AN5:AN30" si="15">IFERROR(U5/T5,0)</f>
        <v>0</v>
      </c>
      <c r="AO5" s="128">
        <f t="shared" ref="AO5:AO30" si="16">IFERROR(W5/V5,0)</f>
        <v>0</v>
      </c>
      <c r="AQ5" s="131">
        <f t="shared" ref="AQ5:AQ28" si="17">SUM(E5+I5)/(D5+H5)</f>
        <v>0.74188017535314166</v>
      </c>
      <c r="AR5" s="131">
        <f t="shared" ref="AR5:AR28" si="18">SUM(G5+K5)/(F5+J5)</f>
        <v>0.79202115428834219</v>
      </c>
      <c r="AS5" s="131">
        <f t="shared" ref="AS5:AS28" si="19">SUM(M5+Q5)/(L5+P5)</f>
        <v>0.89484536082474231</v>
      </c>
      <c r="AT5" s="131">
        <f t="shared" ref="AT5:AT28" si="20">SUM(O5+S5)/(N5+R5)</f>
        <v>0.77563364055299544</v>
      </c>
    </row>
    <row r="6" spans="1:46" ht="25.5" customHeight="1" x14ac:dyDescent="0.35">
      <c r="A6" s="143" t="s">
        <v>5</v>
      </c>
      <c r="B6" s="144" t="s">
        <v>107</v>
      </c>
      <c r="C6" s="148"/>
      <c r="D6" s="90">
        <v>2339</v>
      </c>
      <c r="E6" s="91">
        <v>1510</v>
      </c>
      <c r="F6" s="91">
        <v>1500</v>
      </c>
      <c r="G6" s="91">
        <v>1217.5999999999999</v>
      </c>
      <c r="H6" s="91">
        <v>126</v>
      </c>
      <c r="I6" s="91">
        <v>48</v>
      </c>
      <c r="J6" s="91">
        <v>166</v>
      </c>
      <c r="K6" s="91">
        <v>134</v>
      </c>
      <c r="L6" s="91">
        <v>1016.5</v>
      </c>
      <c r="M6" s="91">
        <v>1096</v>
      </c>
      <c r="N6" s="92">
        <v>1488</v>
      </c>
      <c r="O6" s="91">
        <v>1236</v>
      </c>
      <c r="P6" s="91">
        <v>40</v>
      </c>
      <c r="Q6" s="92">
        <v>12</v>
      </c>
      <c r="R6" s="92">
        <v>0</v>
      </c>
      <c r="S6" s="92">
        <v>0</v>
      </c>
      <c r="T6" s="147">
        <v>0</v>
      </c>
      <c r="U6" s="147">
        <v>0</v>
      </c>
      <c r="V6" s="92">
        <v>0</v>
      </c>
      <c r="W6" s="92">
        <v>0</v>
      </c>
      <c r="X6" s="92">
        <v>1052</v>
      </c>
      <c r="Y6" s="127">
        <f t="shared" si="0"/>
        <v>2.4771863117870723</v>
      </c>
      <c r="Z6" s="127">
        <f t="shared" si="1"/>
        <v>2.3323193916349809</v>
      </c>
      <c r="AA6" s="127">
        <f t="shared" si="2"/>
        <v>5.7034220532319393E-2</v>
      </c>
      <c r="AB6" s="127">
        <f t="shared" si="3"/>
        <v>0.12737642585551331</v>
      </c>
      <c r="AC6" s="127">
        <f t="shared" si="4"/>
        <v>0</v>
      </c>
      <c r="AD6" s="129">
        <f t="shared" si="5"/>
        <v>0</v>
      </c>
      <c r="AE6" s="137">
        <f t="shared" si="6"/>
        <v>4.9939163498098855</v>
      </c>
      <c r="AF6" s="128">
        <f t="shared" si="7"/>
        <v>0.64557503206498501</v>
      </c>
      <c r="AG6" s="128">
        <f t="shared" si="8"/>
        <v>0.81173333333333331</v>
      </c>
      <c r="AH6" s="128">
        <f t="shared" si="9"/>
        <v>0.38095238095238093</v>
      </c>
      <c r="AI6" s="128">
        <f t="shared" si="10"/>
        <v>0.80722891566265065</v>
      </c>
      <c r="AJ6" s="128">
        <f t="shared" si="11"/>
        <v>1.0782095425479588</v>
      </c>
      <c r="AK6" s="128">
        <f t="shared" si="12"/>
        <v>0.83064516129032262</v>
      </c>
      <c r="AL6" s="128">
        <f t="shared" si="13"/>
        <v>3.3333333333333335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1">
        <f t="shared" si="17"/>
        <v>0.63204868154158211</v>
      </c>
      <c r="AR6" s="131">
        <f t="shared" si="18"/>
        <v>0.81128451380552213</v>
      </c>
      <c r="AS6" s="131">
        <f t="shared" si="19"/>
        <v>1.0487458589682914</v>
      </c>
      <c r="AT6" s="131">
        <f t="shared" si="20"/>
        <v>0.83064516129032262</v>
      </c>
    </row>
    <row r="7" spans="1:46" ht="25.25" customHeight="1" x14ac:dyDescent="0.35">
      <c r="A7" s="143" t="s">
        <v>6</v>
      </c>
      <c r="B7" s="144" t="s">
        <v>108</v>
      </c>
      <c r="C7" s="148"/>
      <c r="D7" s="90">
        <v>1977.5</v>
      </c>
      <c r="E7" s="91">
        <v>1326.5</v>
      </c>
      <c r="F7" s="91">
        <v>1143</v>
      </c>
      <c r="G7" s="91">
        <v>915.75</v>
      </c>
      <c r="H7" s="91">
        <v>0</v>
      </c>
      <c r="I7" s="91">
        <v>0</v>
      </c>
      <c r="J7" s="91">
        <v>135</v>
      </c>
      <c r="K7" s="91">
        <v>108</v>
      </c>
      <c r="L7" s="91">
        <v>744</v>
      </c>
      <c r="M7" s="91">
        <v>756</v>
      </c>
      <c r="N7" s="92">
        <v>744</v>
      </c>
      <c r="O7" s="91">
        <v>708</v>
      </c>
      <c r="P7" s="91">
        <v>0</v>
      </c>
      <c r="Q7" s="92">
        <v>0</v>
      </c>
      <c r="R7" s="92">
        <v>31</v>
      </c>
      <c r="S7" s="92">
        <v>24</v>
      </c>
      <c r="T7" s="92">
        <v>0</v>
      </c>
      <c r="U7" s="92">
        <v>0</v>
      </c>
      <c r="V7" s="92">
        <v>0</v>
      </c>
      <c r="W7" s="92">
        <v>0</v>
      </c>
      <c r="X7" s="92">
        <v>559</v>
      </c>
      <c r="Y7" s="127">
        <f t="shared" si="0"/>
        <v>3.7254025044722718</v>
      </c>
      <c r="Z7" s="127">
        <f t="shared" si="1"/>
        <v>2.9047406082289804</v>
      </c>
      <c r="AA7" s="127">
        <f t="shared" si="2"/>
        <v>0</v>
      </c>
      <c r="AB7" s="127">
        <f t="shared" si="3"/>
        <v>0.23613595706618962</v>
      </c>
      <c r="AC7" s="127">
        <f t="shared" si="4"/>
        <v>0</v>
      </c>
      <c r="AD7" s="129">
        <f t="shared" si="5"/>
        <v>0</v>
      </c>
      <c r="AE7" s="137">
        <f t="shared" si="6"/>
        <v>6.8662790697674421</v>
      </c>
      <c r="AF7" s="128">
        <f t="shared" si="7"/>
        <v>0.67079646017699113</v>
      </c>
      <c r="AG7" s="128">
        <f t="shared" si="8"/>
        <v>0.80118110236220474</v>
      </c>
      <c r="AH7" s="128">
        <f t="shared" si="9"/>
        <v>0</v>
      </c>
      <c r="AI7" s="128">
        <f t="shared" si="10"/>
        <v>0.8</v>
      </c>
      <c r="AJ7" s="128">
        <f t="shared" si="11"/>
        <v>1.0161290322580645</v>
      </c>
      <c r="AK7" s="128">
        <f t="shared" si="12"/>
        <v>0.95161290322580649</v>
      </c>
      <c r="AL7" s="128">
        <f t="shared" si="13"/>
        <v>0</v>
      </c>
      <c r="AM7" s="128">
        <f t="shared" si="14"/>
        <v>0.77419354838709675</v>
      </c>
      <c r="AN7" s="128">
        <f t="shared" si="15"/>
        <v>0</v>
      </c>
      <c r="AO7" s="128">
        <f t="shared" si="16"/>
        <v>0</v>
      </c>
      <c r="AQ7" s="131">
        <f t="shared" si="17"/>
        <v>0.67079646017699113</v>
      </c>
      <c r="AR7" s="131">
        <f>SUM(G7+K7)/(F7+J7)</f>
        <v>0.801056338028169</v>
      </c>
      <c r="AS7" s="131">
        <f t="shared" si="19"/>
        <v>1.0161290322580645</v>
      </c>
      <c r="AT7" s="131">
        <f t="shared" si="20"/>
        <v>0.94451612903225801</v>
      </c>
    </row>
    <row r="8" spans="1:46" ht="25.5" customHeight="1" x14ac:dyDescent="0.35">
      <c r="A8" s="143" t="s">
        <v>7</v>
      </c>
      <c r="B8" s="144" t="s">
        <v>106</v>
      </c>
      <c r="C8" s="148"/>
      <c r="D8" s="90">
        <v>1373</v>
      </c>
      <c r="E8" s="91">
        <v>924.5</v>
      </c>
      <c r="F8" s="91">
        <v>1566</v>
      </c>
      <c r="G8" s="91">
        <v>846</v>
      </c>
      <c r="H8" s="91">
        <v>0</v>
      </c>
      <c r="I8" s="91">
        <v>0</v>
      </c>
      <c r="J8" s="91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744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525</v>
      </c>
      <c r="Y8" s="127">
        <f t="shared" si="0"/>
        <v>3.1780952380952381</v>
      </c>
      <c r="Z8" s="127">
        <f t="shared" si="1"/>
        <v>3.0285714285714285</v>
      </c>
      <c r="AA8" s="127">
        <f t="shared" si="2"/>
        <v>0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7">
        <f t="shared" si="6"/>
        <v>6.206666666666667</v>
      </c>
      <c r="AF8" s="128">
        <f t="shared" si="7"/>
        <v>0.67334304442825932</v>
      </c>
      <c r="AG8" s="128">
        <f t="shared" si="8"/>
        <v>0.54022988505747127</v>
      </c>
      <c r="AH8" s="128">
        <f t="shared" si="9"/>
        <v>0</v>
      </c>
      <c r="AI8" s="128">
        <f t="shared" si="10"/>
        <v>0</v>
      </c>
      <c r="AJ8" s="128">
        <f t="shared" si="11"/>
        <v>1</v>
      </c>
      <c r="AK8" s="128">
        <f t="shared" si="12"/>
        <v>1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1">
        <f t="shared" si="17"/>
        <v>0.67334304442825932</v>
      </c>
      <c r="AR8" s="131">
        <f t="shared" si="18"/>
        <v>0.54022988505747127</v>
      </c>
      <c r="AS8" s="131">
        <f t="shared" si="19"/>
        <v>1</v>
      </c>
      <c r="AT8" s="131">
        <f t="shared" si="20"/>
        <v>1</v>
      </c>
    </row>
    <row r="9" spans="1:46" ht="25.5" customHeight="1" x14ac:dyDescent="0.35">
      <c r="A9" s="143" t="s">
        <v>8</v>
      </c>
      <c r="B9" s="144" t="s">
        <v>109</v>
      </c>
      <c r="C9" s="148"/>
      <c r="D9" s="90">
        <v>3186.5</v>
      </c>
      <c r="E9" s="91">
        <v>2601</v>
      </c>
      <c r="F9" s="91">
        <v>1281</v>
      </c>
      <c r="G9" s="91">
        <v>524.75</v>
      </c>
      <c r="H9" s="91">
        <v>0</v>
      </c>
      <c r="I9" s="91">
        <v>0</v>
      </c>
      <c r="J9" s="91">
        <v>0</v>
      </c>
      <c r="K9" s="91">
        <v>0</v>
      </c>
      <c r="L9" s="91">
        <v>2232</v>
      </c>
      <c r="M9" s="91">
        <v>2293.5</v>
      </c>
      <c r="N9" s="92">
        <v>744</v>
      </c>
      <c r="O9" s="91">
        <v>493.5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556</v>
      </c>
      <c r="Y9" s="127">
        <f t="shared" si="0"/>
        <v>8.803057553956835</v>
      </c>
      <c r="Z9" s="127">
        <f t="shared" si="1"/>
        <v>1.8313848920863309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7">
        <f t="shared" si="6"/>
        <v>10.634442446043167</v>
      </c>
      <c r="AF9" s="128">
        <f t="shared" si="7"/>
        <v>0.81625608033892982</v>
      </c>
      <c r="AG9" s="128">
        <f t="shared" si="8"/>
        <v>0.4096409055425449</v>
      </c>
      <c r="AH9" s="128">
        <f t="shared" si="9"/>
        <v>0</v>
      </c>
      <c r="AI9" s="128">
        <f t="shared" si="10"/>
        <v>0</v>
      </c>
      <c r="AJ9" s="128">
        <f t="shared" si="11"/>
        <v>1.0275537634408602</v>
      </c>
      <c r="AK9" s="128">
        <f t="shared" si="12"/>
        <v>0.66330645161290325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1">
        <f t="shared" si="17"/>
        <v>0.81625608033892982</v>
      </c>
      <c r="AR9" s="131">
        <f t="shared" si="18"/>
        <v>0.4096409055425449</v>
      </c>
      <c r="AS9" s="131">
        <f t="shared" si="19"/>
        <v>1.0275537634408602</v>
      </c>
      <c r="AT9" s="131">
        <f t="shared" si="20"/>
        <v>0.66330645161290325</v>
      </c>
    </row>
    <row r="10" spans="1:46" ht="25.5" customHeight="1" x14ac:dyDescent="0.35">
      <c r="A10" s="143" t="s">
        <v>9</v>
      </c>
      <c r="B10" s="144" t="s">
        <v>106</v>
      </c>
      <c r="C10" s="148"/>
      <c r="D10" s="90">
        <v>2033</v>
      </c>
      <c r="E10" s="91">
        <v>1404.5</v>
      </c>
      <c r="F10" s="91">
        <v>1605</v>
      </c>
      <c r="G10" s="91">
        <v>1435.5</v>
      </c>
      <c r="H10" s="91">
        <v>0</v>
      </c>
      <c r="I10" s="91">
        <v>0</v>
      </c>
      <c r="J10" s="91">
        <v>0</v>
      </c>
      <c r="K10" s="91">
        <v>0</v>
      </c>
      <c r="L10" s="91">
        <v>1116</v>
      </c>
      <c r="M10" s="91">
        <v>863.5</v>
      </c>
      <c r="N10" s="92">
        <v>1488</v>
      </c>
      <c r="O10" s="91">
        <v>1560</v>
      </c>
      <c r="P10" s="91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799</v>
      </c>
      <c r="Y10" s="127">
        <f t="shared" si="0"/>
        <v>2.8385481852315393</v>
      </c>
      <c r="Z10" s="127">
        <f t="shared" si="1"/>
        <v>3.7490613266583228</v>
      </c>
      <c r="AA10" s="127">
        <f t="shared" si="2"/>
        <v>0</v>
      </c>
      <c r="AB10" s="127">
        <f t="shared" si="3"/>
        <v>0</v>
      </c>
      <c r="AC10" s="127">
        <f t="shared" si="4"/>
        <v>0</v>
      </c>
      <c r="AD10" s="129">
        <f t="shared" si="5"/>
        <v>0</v>
      </c>
      <c r="AE10" s="137">
        <f t="shared" si="6"/>
        <v>6.5876095118898625</v>
      </c>
      <c r="AF10" s="128">
        <f t="shared" si="7"/>
        <v>0.69085095917363504</v>
      </c>
      <c r="AG10" s="128">
        <f t="shared" si="8"/>
        <v>0.89439252336448594</v>
      </c>
      <c r="AH10" s="128">
        <f t="shared" si="9"/>
        <v>0</v>
      </c>
      <c r="AI10" s="128">
        <f t="shared" si="10"/>
        <v>0</v>
      </c>
      <c r="AJ10" s="128">
        <f t="shared" si="11"/>
        <v>0.77374551971326166</v>
      </c>
      <c r="AK10" s="128">
        <f t="shared" si="12"/>
        <v>1.0483870967741935</v>
      </c>
      <c r="AL10" s="128">
        <f t="shared" si="13"/>
        <v>0</v>
      </c>
      <c r="AM10" s="128">
        <f t="shared" si="14"/>
        <v>0</v>
      </c>
      <c r="AN10" s="128">
        <f t="shared" si="15"/>
        <v>0</v>
      </c>
      <c r="AO10" s="128">
        <f t="shared" si="16"/>
        <v>0</v>
      </c>
      <c r="AQ10" s="131">
        <f t="shared" si="17"/>
        <v>0.69085095917363504</v>
      </c>
      <c r="AR10" s="131">
        <f t="shared" si="18"/>
        <v>0.89439252336448594</v>
      </c>
      <c r="AS10" s="131">
        <f t="shared" si="19"/>
        <v>0.77374551971326166</v>
      </c>
      <c r="AT10" s="131">
        <f t="shared" si="20"/>
        <v>1.0483870967741935</v>
      </c>
    </row>
    <row r="11" spans="1:46" ht="25.5" customHeight="1" x14ac:dyDescent="0.35">
      <c r="A11" s="143" t="s">
        <v>10</v>
      </c>
      <c r="B11" s="144" t="s">
        <v>107</v>
      </c>
      <c r="C11" s="148"/>
      <c r="D11" s="90">
        <v>1416</v>
      </c>
      <c r="E11" s="91">
        <v>886.08</v>
      </c>
      <c r="F11" s="91">
        <v>387</v>
      </c>
      <c r="G11" s="91">
        <v>329.75</v>
      </c>
      <c r="H11" s="91">
        <v>0</v>
      </c>
      <c r="I11" s="91">
        <v>0</v>
      </c>
      <c r="J11" s="91">
        <v>0</v>
      </c>
      <c r="K11" s="91">
        <v>0</v>
      </c>
      <c r="L11" s="91">
        <v>733</v>
      </c>
      <c r="M11" s="91">
        <v>757.5</v>
      </c>
      <c r="N11" s="92">
        <v>372</v>
      </c>
      <c r="O11" s="91">
        <v>372.5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216</v>
      </c>
      <c r="Y11" s="127">
        <f t="shared" si="0"/>
        <v>7.609166666666666</v>
      </c>
      <c r="Z11" s="127">
        <f t="shared" si="1"/>
        <v>3.2511574074074074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7">
        <f t="shared" si="6"/>
        <v>10.860324074074073</v>
      </c>
      <c r="AF11" s="128">
        <f t="shared" si="7"/>
        <v>0.6257627118644068</v>
      </c>
      <c r="AG11" s="128">
        <f t="shared" si="8"/>
        <v>0.8520671834625323</v>
      </c>
      <c r="AH11" s="128">
        <f t="shared" si="9"/>
        <v>0</v>
      </c>
      <c r="AI11" s="128">
        <f t="shared" si="10"/>
        <v>0</v>
      </c>
      <c r="AJ11" s="128">
        <f t="shared" si="11"/>
        <v>1.0334242837653478</v>
      </c>
      <c r="AK11" s="128">
        <f t="shared" si="12"/>
        <v>1.0013440860215055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1">
        <f t="shared" si="17"/>
        <v>0.6257627118644068</v>
      </c>
      <c r="AR11" s="131">
        <f t="shared" si="18"/>
        <v>0.8520671834625323</v>
      </c>
      <c r="AS11" s="131">
        <f t="shared" si="19"/>
        <v>1.0334242837653478</v>
      </c>
      <c r="AT11" s="131">
        <f t="shared" si="20"/>
        <v>1.0013440860215055</v>
      </c>
    </row>
    <row r="12" spans="1:46" ht="25.5" customHeight="1" x14ac:dyDescent="0.35">
      <c r="A12" s="143" t="s">
        <v>43</v>
      </c>
      <c r="B12" s="144" t="s">
        <v>110</v>
      </c>
      <c r="C12" s="148"/>
      <c r="D12" s="90">
        <v>1781</v>
      </c>
      <c r="E12" s="91">
        <v>1445.7</v>
      </c>
      <c r="F12" s="91">
        <v>1968</v>
      </c>
      <c r="G12" s="91">
        <v>1490.5</v>
      </c>
      <c r="H12" s="91">
        <v>0</v>
      </c>
      <c r="I12" s="91">
        <v>12</v>
      </c>
      <c r="J12" s="91">
        <v>122</v>
      </c>
      <c r="K12" s="91">
        <v>102.5</v>
      </c>
      <c r="L12" s="91">
        <v>1116</v>
      </c>
      <c r="M12" s="91">
        <v>987.5</v>
      </c>
      <c r="N12" s="92">
        <v>1116</v>
      </c>
      <c r="O12" s="91">
        <v>1356</v>
      </c>
      <c r="P12" s="91">
        <v>0</v>
      </c>
      <c r="Q12" s="92">
        <v>0</v>
      </c>
      <c r="R12" s="92">
        <v>44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799</v>
      </c>
      <c r="Y12" s="127">
        <f t="shared" si="0"/>
        <v>3.0453066332916143</v>
      </c>
      <c r="Z12" s="127">
        <f t="shared" si="1"/>
        <v>3.5625782227784732</v>
      </c>
      <c r="AA12" s="127">
        <f t="shared" si="2"/>
        <v>1.5018773466833541E-2</v>
      </c>
      <c r="AB12" s="127">
        <f t="shared" si="3"/>
        <v>0.12828535669586985</v>
      </c>
      <c r="AC12" s="127">
        <f t="shared" si="4"/>
        <v>0</v>
      </c>
      <c r="AD12" s="129">
        <f t="shared" si="5"/>
        <v>0</v>
      </c>
      <c r="AE12" s="137">
        <f t="shared" si="6"/>
        <v>6.7511889862327914</v>
      </c>
      <c r="AF12" s="128">
        <f t="shared" si="7"/>
        <v>0.81173498034811908</v>
      </c>
      <c r="AG12" s="128">
        <f t="shared" si="8"/>
        <v>0.75736788617886175</v>
      </c>
      <c r="AH12" s="128">
        <f t="shared" si="9"/>
        <v>0</v>
      </c>
      <c r="AI12" s="128">
        <f t="shared" si="10"/>
        <v>0.8401639344262295</v>
      </c>
      <c r="AJ12" s="128">
        <f t="shared" si="11"/>
        <v>0.88485663082437271</v>
      </c>
      <c r="AK12" s="128">
        <f t="shared" si="12"/>
        <v>1.2150537634408602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1">
        <f t="shared" si="17"/>
        <v>0.81847276810780467</v>
      </c>
      <c r="AR12" s="131">
        <f t="shared" si="18"/>
        <v>0.76220095693779899</v>
      </c>
      <c r="AS12" s="131">
        <f t="shared" si="19"/>
        <v>0.88485663082437271</v>
      </c>
      <c r="AT12" s="131">
        <f t="shared" si="20"/>
        <v>1.1689655172413793</v>
      </c>
    </row>
    <row r="13" spans="1:46" ht="25.5" customHeight="1" x14ac:dyDescent="0.35">
      <c r="A13" s="143" t="s">
        <v>11</v>
      </c>
      <c r="B13" s="144" t="s">
        <v>111</v>
      </c>
      <c r="C13" s="148"/>
      <c r="D13" s="90">
        <v>1648.5</v>
      </c>
      <c r="E13" s="91">
        <v>933.3</v>
      </c>
      <c r="F13" s="91">
        <v>1570</v>
      </c>
      <c r="G13" s="91">
        <v>1464</v>
      </c>
      <c r="H13" s="91">
        <v>0</v>
      </c>
      <c r="I13" s="91">
        <v>84</v>
      </c>
      <c r="J13" s="91">
        <v>0</v>
      </c>
      <c r="K13" s="91">
        <v>0</v>
      </c>
      <c r="L13" s="91">
        <v>1116</v>
      </c>
      <c r="M13" s="91">
        <v>888</v>
      </c>
      <c r="N13" s="92">
        <v>1116</v>
      </c>
      <c r="O13" s="91">
        <v>1019.25</v>
      </c>
      <c r="P13" s="91">
        <v>0</v>
      </c>
      <c r="Q13" s="92">
        <v>84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808</v>
      </c>
      <c r="Y13" s="127">
        <f t="shared" si="0"/>
        <v>2.2540841584158415</v>
      </c>
      <c r="Z13" s="127">
        <f t="shared" si="1"/>
        <v>3.0733292079207919</v>
      </c>
      <c r="AA13" s="127">
        <f t="shared" si="2"/>
        <v>0.20792079207920791</v>
      </c>
      <c r="AB13" s="127">
        <f t="shared" si="3"/>
        <v>0</v>
      </c>
      <c r="AC13" s="127">
        <f t="shared" si="4"/>
        <v>0</v>
      </c>
      <c r="AD13" s="129">
        <f t="shared" si="5"/>
        <v>0</v>
      </c>
      <c r="AE13" s="137">
        <f t="shared" si="6"/>
        <v>5.535334158415842</v>
      </c>
      <c r="AF13" s="128">
        <f t="shared" si="7"/>
        <v>0.56615104640582348</v>
      </c>
      <c r="AG13" s="128">
        <f t="shared" si="8"/>
        <v>0.93248407643312103</v>
      </c>
      <c r="AH13" s="128">
        <f t="shared" si="9"/>
        <v>0</v>
      </c>
      <c r="AI13" s="128">
        <f t="shared" si="10"/>
        <v>0</v>
      </c>
      <c r="AJ13" s="128">
        <f t="shared" si="11"/>
        <v>0.79569892473118276</v>
      </c>
      <c r="AK13" s="128">
        <f t="shared" si="12"/>
        <v>0.91330645161290325</v>
      </c>
      <c r="AL13" s="128">
        <f t="shared" si="13"/>
        <v>0</v>
      </c>
      <c r="AM13" s="128">
        <f t="shared" si="14"/>
        <v>0</v>
      </c>
      <c r="AN13" s="128">
        <f t="shared" si="15"/>
        <v>0</v>
      </c>
      <c r="AO13" s="128">
        <f t="shared" si="16"/>
        <v>0</v>
      </c>
      <c r="AQ13" s="131">
        <f t="shared" si="17"/>
        <v>0.61710646041856232</v>
      </c>
      <c r="AR13" s="131">
        <f t="shared" si="18"/>
        <v>0.93248407643312103</v>
      </c>
      <c r="AS13" s="131">
        <f t="shared" si="19"/>
        <v>0.87096774193548387</v>
      </c>
      <c r="AT13" s="131">
        <f t="shared" si="20"/>
        <v>0.91330645161290325</v>
      </c>
    </row>
    <row r="14" spans="1:46" ht="25.5" customHeight="1" x14ac:dyDescent="0.35">
      <c r="A14" s="143" t="s">
        <v>12</v>
      </c>
      <c r="B14" s="144" t="s">
        <v>112</v>
      </c>
      <c r="C14" s="148"/>
      <c r="D14" s="90">
        <v>1426.5</v>
      </c>
      <c r="E14" s="91">
        <v>690</v>
      </c>
      <c r="F14" s="91">
        <v>949</v>
      </c>
      <c r="G14" s="91">
        <v>1000</v>
      </c>
      <c r="H14" s="91">
        <v>166</v>
      </c>
      <c r="I14" s="91">
        <v>120</v>
      </c>
      <c r="J14" s="91">
        <v>0</v>
      </c>
      <c r="K14" s="91">
        <v>0</v>
      </c>
      <c r="L14" s="91">
        <v>1488</v>
      </c>
      <c r="M14" s="91">
        <v>768</v>
      </c>
      <c r="N14" s="92">
        <v>744</v>
      </c>
      <c r="O14" s="91">
        <v>1020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145">
        <v>455</v>
      </c>
      <c r="Y14" s="127">
        <f t="shared" si="0"/>
        <v>3.2043956043956046</v>
      </c>
      <c r="Z14" s="127">
        <f t="shared" si="1"/>
        <v>4.4395604395604398</v>
      </c>
      <c r="AA14" s="127">
        <f t="shared" si="2"/>
        <v>0.26373626373626374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7">
        <f t="shared" si="6"/>
        <v>7.907692307692308</v>
      </c>
      <c r="AF14" s="128">
        <f t="shared" si="7"/>
        <v>0.48370136698212407</v>
      </c>
      <c r="AG14" s="128">
        <f t="shared" si="8"/>
        <v>1.053740779768177</v>
      </c>
      <c r="AH14" s="128">
        <f t="shared" si="9"/>
        <v>0.72289156626506024</v>
      </c>
      <c r="AI14" s="128">
        <f t="shared" si="10"/>
        <v>0</v>
      </c>
      <c r="AJ14" s="128">
        <f t="shared" si="11"/>
        <v>0.5161290322580645</v>
      </c>
      <c r="AK14" s="128">
        <f t="shared" si="12"/>
        <v>1.3709677419354838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1">
        <f t="shared" si="17"/>
        <v>0.50863422291993721</v>
      </c>
      <c r="AR14" s="131">
        <f t="shared" si="18"/>
        <v>1.053740779768177</v>
      </c>
      <c r="AS14" s="131">
        <f t="shared" si="19"/>
        <v>0.5161290322580645</v>
      </c>
      <c r="AT14" s="131">
        <f t="shared" si="20"/>
        <v>1.3709677419354838</v>
      </c>
    </row>
    <row r="15" spans="1:46" ht="25.5" customHeight="1" x14ac:dyDescent="0.35">
      <c r="A15" s="143" t="s">
        <v>13</v>
      </c>
      <c r="B15" s="144" t="s">
        <v>113</v>
      </c>
      <c r="C15" s="148"/>
      <c r="D15" s="90">
        <v>6911.5</v>
      </c>
      <c r="E15" s="91">
        <v>4184.5</v>
      </c>
      <c r="F15" s="91">
        <v>1105</v>
      </c>
      <c r="G15" s="91">
        <v>882</v>
      </c>
      <c r="H15" s="91">
        <v>166</v>
      </c>
      <c r="I15" s="91">
        <v>0</v>
      </c>
      <c r="J15" s="91">
        <v>0</v>
      </c>
      <c r="K15" s="91">
        <v>0</v>
      </c>
      <c r="L15" s="91">
        <v>5869.5</v>
      </c>
      <c r="M15" s="91">
        <v>4177</v>
      </c>
      <c r="N15" s="92">
        <v>1116</v>
      </c>
      <c r="O15" s="91">
        <v>668</v>
      </c>
      <c r="P15" s="91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145">
        <v>183</v>
      </c>
      <c r="Y15" s="127">
        <f t="shared" si="0"/>
        <v>45.691256830601091</v>
      </c>
      <c r="Z15" s="127">
        <f t="shared" si="1"/>
        <v>8.4699453551912569</v>
      </c>
      <c r="AA15" s="127">
        <f t="shared" si="2"/>
        <v>0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7">
        <f t="shared" si="6"/>
        <v>54.161202185792348</v>
      </c>
      <c r="AF15" s="128">
        <f t="shared" si="7"/>
        <v>0.60544020834840484</v>
      </c>
      <c r="AG15" s="128">
        <f t="shared" si="8"/>
        <v>0.79819004524886883</v>
      </c>
      <c r="AH15" s="128">
        <f t="shared" si="9"/>
        <v>0</v>
      </c>
      <c r="AI15" s="128">
        <f t="shared" si="10"/>
        <v>0</v>
      </c>
      <c r="AJ15" s="128">
        <f t="shared" si="11"/>
        <v>0.71164494420308377</v>
      </c>
      <c r="AK15" s="128">
        <f t="shared" si="12"/>
        <v>0.59856630824372759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1">
        <f t="shared" si="17"/>
        <v>0.5912398445778877</v>
      </c>
      <c r="AR15" s="131">
        <f t="shared" si="18"/>
        <v>0.79819004524886883</v>
      </c>
      <c r="AS15" s="131">
        <f t="shared" si="19"/>
        <v>0.71164494420308377</v>
      </c>
      <c r="AT15" s="131">
        <f t="shared" si="20"/>
        <v>0.59856630824372759</v>
      </c>
    </row>
    <row r="16" spans="1:46" ht="25.5" customHeight="1" x14ac:dyDescent="0.35">
      <c r="A16" s="143" t="s">
        <v>118</v>
      </c>
      <c r="B16" s="144" t="s">
        <v>119</v>
      </c>
      <c r="C16" s="148"/>
      <c r="D16" s="90">
        <v>6372.5</v>
      </c>
      <c r="E16" s="91">
        <v>4701.75</v>
      </c>
      <c r="F16" s="91">
        <v>4932</v>
      </c>
      <c r="G16" s="91">
        <v>3059.55</v>
      </c>
      <c r="H16" s="91">
        <v>0</v>
      </c>
      <c r="I16" s="91">
        <v>0</v>
      </c>
      <c r="J16" s="91">
        <v>0</v>
      </c>
      <c r="K16" s="91">
        <v>0</v>
      </c>
      <c r="L16" s="91">
        <v>4836</v>
      </c>
      <c r="M16" s="91">
        <v>3985.75</v>
      </c>
      <c r="N16" s="92">
        <v>1116</v>
      </c>
      <c r="O16" s="91">
        <v>778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1323</v>
      </c>
      <c r="Y16" s="127">
        <f t="shared" si="0"/>
        <v>6.5665154950869233</v>
      </c>
      <c r="Z16" s="127">
        <f t="shared" si="1"/>
        <v>2.9006424792139081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7">
        <f t="shared" si="6"/>
        <v>9.4671579743008323</v>
      </c>
      <c r="AF16" s="128">
        <f t="shared" si="7"/>
        <v>0.73781875245194195</v>
      </c>
      <c r="AG16" s="128">
        <f t="shared" si="8"/>
        <v>0.62034671532846719</v>
      </c>
      <c r="AH16" s="128">
        <f t="shared" si="9"/>
        <v>0</v>
      </c>
      <c r="AI16" s="128">
        <f t="shared" si="10"/>
        <v>0</v>
      </c>
      <c r="AJ16" s="128">
        <f t="shared" si="11"/>
        <v>0.82418320926385447</v>
      </c>
      <c r="AK16" s="128">
        <f t="shared" si="12"/>
        <v>0.69713261648745517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1">
        <f t="shared" si="17"/>
        <v>0.73781875245194195</v>
      </c>
      <c r="AR16" s="131">
        <f t="shared" si="18"/>
        <v>0.62034671532846719</v>
      </c>
      <c r="AS16" s="131">
        <f t="shared" si="19"/>
        <v>0.82418320926385447</v>
      </c>
      <c r="AT16" s="131">
        <f t="shared" si="20"/>
        <v>0.69713261648745517</v>
      </c>
    </row>
    <row r="17" spans="1:46" ht="25.5" customHeight="1" x14ac:dyDescent="0.35">
      <c r="A17" s="143" t="s">
        <v>14</v>
      </c>
      <c r="B17" s="144" t="s">
        <v>114</v>
      </c>
      <c r="C17" s="148"/>
      <c r="D17" s="90">
        <v>3602.5</v>
      </c>
      <c r="E17" s="91">
        <v>2348</v>
      </c>
      <c r="F17" s="91">
        <v>2081</v>
      </c>
      <c r="G17" s="91">
        <v>1588</v>
      </c>
      <c r="H17" s="91">
        <v>99.64</v>
      </c>
      <c r="I17" s="91">
        <v>124.5</v>
      </c>
      <c r="J17" s="91">
        <v>132.86000000000001</v>
      </c>
      <c r="K17" s="91">
        <v>49.5</v>
      </c>
      <c r="L17" s="91">
        <v>2604</v>
      </c>
      <c r="M17" s="91">
        <v>2383</v>
      </c>
      <c r="N17" s="92">
        <v>1488</v>
      </c>
      <c r="O17" s="91">
        <v>1164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563</v>
      </c>
      <c r="Y17" s="127">
        <f t="shared" si="0"/>
        <v>8.4031971580817046</v>
      </c>
      <c r="Z17" s="127">
        <f t="shared" si="1"/>
        <v>4.8880994671403197</v>
      </c>
      <c r="AA17" s="127">
        <f t="shared" si="2"/>
        <v>0.2211367673179396</v>
      </c>
      <c r="AB17" s="127">
        <f t="shared" si="3"/>
        <v>8.7921847246891657E-2</v>
      </c>
      <c r="AC17" s="127">
        <f t="shared" si="4"/>
        <v>0</v>
      </c>
      <c r="AD17" s="129">
        <f t="shared" si="5"/>
        <v>0</v>
      </c>
      <c r="AE17" s="137">
        <f t="shared" si="6"/>
        <v>13.600355239786856</v>
      </c>
      <c r="AF17" s="128">
        <f t="shared" si="7"/>
        <v>0.65176960444136012</v>
      </c>
      <c r="AG17" s="128">
        <f t="shared" si="8"/>
        <v>0.76309466602594911</v>
      </c>
      <c r="AH17" s="128">
        <f t="shared" si="9"/>
        <v>1.2494981934965876</v>
      </c>
      <c r="AI17" s="128">
        <f t="shared" si="10"/>
        <v>0.37257263284660541</v>
      </c>
      <c r="AJ17" s="128">
        <f t="shared" si="11"/>
        <v>0.91513056835637485</v>
      </c>
      <c r="AK17" s="128">
        <f t="shared" si="12"/>
        <v>0.782258064516129</v>
      </c>
      <c r="AL17" s="128">
        <f t="shared" si="13"/>
        <v>0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1">
        <f t="shared" si="17"/>
        <v>0.66785696921240145</v>
      </c>
      <c r="AR17" s="131">
        <f t="shared" si="18"/>
        <v>0.73965833431201611</v>
      </c>
      <c r="AS17" s="131">
        <f t="shared" si="19"/>
        <v>0.91513056835637485</v>
      </c>
      <c r="AT17" s="131">
        <f t="shared" si="20"/>
        <v>0.782258064516129</v>
      </c>
    </row>
    <row r="18" spans="1:46" ht="25.5" customHeight="1" x14ac:dyDescent="0.35">
      <c r="A18" s="143" t="s">
        <v>15</v>
      </c>
      <c r="B18" s="144" t="s">
        <v>114</v>
      </c>
      <c r="C18" s="148"/>
      <c r="D18" s="90">
        <v>950</v>
      </c>
      <c r="E18" s="91">
        <v>824</v>
      </c>
      <c r="F18" s="91">
        <v>765</v>
      </c>
      <c r="G18" s="91">
        <v>725.75</v>
      </c>
      <c r="H18" s="91">
        <v>159.43</v>
      </c>
      <c r="I18" s="91">
        <v>0</v>
      </c>
      <c r="J18" s="91">
        <v>0</v>
      </c>
      <c r="K18" s="91">
        <v>0</v>
      </c>
      <c r="L18" s="91">
        <v>744</v>
      </c>
      <c r="M18" s="91">
        <v>732</v>
      </c>
      <c r="N18" s="92">
        <v>744</v>
      </c>
      <c r="O18" s="91">
        <v>660</v>
      </c>
      <c r="P18" s="91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499</v>
      </c>
      <c r="Y18" s="127">
        <f t="shared" si="0"/>
        <v>3.1182364729458918</v>
      </c>
      <c r="Z18" s="127">
        <f t="shared" si="1"/>
        <v>2.7770541082164328</v>
      </c>
      <c r="AA18" s="127">
        <f t="shared" si="2"/>
        <v>0</v>
      </c>
      <c r="AB18" s="127">
        <f t="shared" si="3"/>
        <v>0</v>
      </c>
      <c r="AC18" s="127">
        <f t="shared" si="4"/>
        <v>0</v>
      </c>
      <c r="AD18" s="129">
        <f t="shared" si="5"/>
        <v>0</v>
      </c>
      <c r="AE18" s="137">
        <f t="shared" si="6"/>
        <v>5.8952905811623246</v>
      </c>
      <c r="AF18" s="130">
        <f t="shared" si="7"/>
        <v>0.86736842105263157</v>
      </c>
      <c r="AG18" s="128">
        <f t="shared" si="8"/>
        <v>0.9486928104575163</v>
      </c>
      <c r="AH18" s="128">
        <f t="shared" si="9"/>
        <v>0</v>
      </c>
      <c r="AI18" s="128">
        <f t="shared" si="10"/>
        <v>0</v>
      </c>
      <c r="AJ18" s="130">
        <f t="shared" si="11"/>
        <v>0.9838709677419355</v>
      </c>
      <c r="AK18" s="149">
        <f t="shared" si="12"/>
        <v>0.88709677419354838</v>
      </c>
      <c r="AL18" s="128">
        <f t="shared" si="13"/>
        <v>0</v>
      </c>
      <c r="AM18" s="128">
        <f t="shared" si="14"/>
        <v>0</v>
      </c>
      <c r="AN18" s="128">
        <f t="shared" si="15"/>
        <v>0</v>
      </c>
      <c r="AO18" s="128">
        <f t="shared" si="16"/>
        <v>0</v>
      </c>
      <c r="AQ18" s="131">
        <f t="shared" si="17"/>
        <v>0.74272374102016347</v>
      </c>
      <c r="AR18" s="131">
        <f t="shared" si="18"/>
        <v>0.9486928104575163</v>
      </c>
      <c r="AS18" s="131">
        <f t="shared" si="19"/>
        <v>0.9838709677419355</v>
      </c>
      <c r="AT18" s="131">
        <f t="shared" si="20"/>
        <v>0.88709677419354838</v>
      </c>
    </row>
    <row r="19" spans="1:46" ht="25.5" customHeight="1" x14ac:dyDescent="0.35">
      <c r="A19" s="143" t="s">
        <v>16</v>
      </c>
      <c r="B19" s="144" t="s">
        <v>106</v>
      </c>
      <c r="C19" s="148"/>
      <c r="D19" s="90">
        <v>2132</v>
      </c>
      <c r="E19" s="91">
        <v>1291</v>
      </c>
      <c r="F19" s="91">
        <v>1552</v>
      </c>
      <c r="G19" s="91">
        <v>1190.5</v>
      </c>
      <c r="H19" s="91">
        <v>0</v>
      </c>
      <c r="I19" s="91">
        <v>0</v>
      </c>
      <c r="J19" s="91">
        <v>0</v>
      </c>
      <c r="K19" s="91">
        <v>0</v>
      </c>
      <c r="L19" s="91">
        <v>1116</v>
      </c>
      <c r="M19" s="91">
        <v>1044</v>
      </c>
      <c r="N19" s="92">
        <v>1488</v>
      </c>
      <c r="O19" s="91">
        <v>1272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813</v>
      </c>
      <c r="Y19" s="127">
        <f t="shared" si="0"/>
        <v>2.8720787207872078</v>
      </c>
      <c r="Z19" s="127">
        <f t="shared" si="1"/>
        <v>3.0289052890528905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7">
        <f t="shared" si="6"/>
        <v>5.9009840098400979</v>
      </c>
      <c r="AF19" s="130">
        <f t="shared" si="7"/>
        <v>0.60553470919324581</v>
      </c>
      <c r="AG19" s="128">
        <f t="shared" si="8"/>
        <v>0.76707474226804129</v>
      </c>
      <c r="AH19" s="128">
        <f t="shared" si="9"/>
        <v>0</v>
      </c>
      <c r="AI19" s="128">
        <f t="shared" si="10"/>
        <v>0</v>
      </c>
      <c r="AJ19" s="130">
        <f t="shared" si="11"/>
        <v>0.93548387096774188</v>
      </c>
      <c r="AK19" s="149">
        <f t="shared" si="12"/>
        <v>0.85483870967741937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1">
        <f t="shared" si="17"/>
        <v>0.60553470919324581</v>
      </c>
      <c r="AR19" s="131">
        <f t="shared" si="18"/>
        <v>0.76707474226804129</v>
      </c>
      <c r="AS19" s="131">
        <f t="shared" si="19"/>
        <v>0.93548387096774188</v>
      </c>
      <c r="AT19" s="131">
        <f t="shared" si="20"/>
        <v>0.85483870967741937</v>
      </c>
    </row>
    <row r="20" spans="1:46" ht="25.5" customHeight="1" x14ac:dyDescent="0.35">
      <c r="A20" s="143" t="s">
        <v>17</v>
      </c>
      <c r="B20" s="144" t="s">
        <v>109</v>
      </c>
      <c r="C20" s="148"/>
      <c r="D20" s="90">
        <v>3068</v>
      </c>
      <c r="E20" s="91">
        <v>1853.5</v>
      </c>
      <c r="F20" s="91">
        <v>438</v>
      </c>
      <c r="G20" s="91">
        <v>190.5</v>
      </c>
      <c r="H20" s="91">
        <v>0</v>
      </c>
      <c r="I20" s="91">
        <v>0</v>
      </c>
      <c r="J20" s="91">
        <v>0</v>
      </c>
      <c r="K20" s="91">
        <v>0</v>
      </c>
      <c r="L20" s="91">
        <v>2232</v>
      </c>
      <c r="M20" s="91">
        <v>1513</v>
      </c>
      <c r="N20" s="92">
        <v>372</v>
      </c>
      <c r="O20" s="91">
        <v>281.5</v>
      </c>
      <c r="P20" s="91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251</v>
      </c>
      <c r="Y20" s="127">
        <f t="shared" si="0"/>
        <v>13.412350597609562</v>
      </c>
      <c r="Z20" s="127">
        <f t="shared" si="1"/>
        <v>1.8804780876494025</v>
      </c>
      <c r="AA20" s="127">
        <f t="shared" si="2"/>
        <v>0</v>
      </c>
      <c r="AB20" s="127">
        <f t="shared" si="3"/>
        <v>0</v>
      </c>
      <c r="AC20" s="127">
        <f t="shared" si="4"/>
        <v>0</v>
      </c>
      <c r="AD20" s="129">
        <f t="shared" si="5"/>
        <v>0</v>
      </c>
      <c r="AE20" s="137">
        <f t="shared" si="6"/>
        <v>15.292828685258964</v>
      </c>
      <c r="AF20" s="130">
        <f t="shared" si="7"/>
        <v>0.6041395045632334</v>
      </c>
      <c r="AG20" s="128">
        <f t="shared" si="8"/>
        <v>0.43493150684931509</v>
      </c>
      <c r="AH20" s="128">
        <f t="shared" si="9"/>
        <v>0</v>
      </c>
      <c r="AI20" s="128">
        <f t="shared" si="10"/>
        <v>0</v>
      </c>
      <c r="AJ20" s="130">
        <f t="shared" si="11"/>
        <v>0.67786738351254483</v>
      </c>
      <c r="AK20" s="149">
        <f t="shared" si="12"/>
        <v>0.75672043010752688</v>
      </c>
      <c r="AL20" s="128">
        <f t="shared" si="13"/>
        <v>0</v>
      </c>
      <c r="AM20" s="128">
        <f t="shared" si="14"/>
        <v>0</v>
      </c>
      <c r="AN20" s="128">
        <f t="shared" si="15"/>
        <v>0</v>
      </c>
      <c r="AO20" s="128">
        <f t="shared" si="16"/>
        <v>0</v>
      </c>
      <c r="AQ20" s="131">
        <f t="shared" si="17"/>
        <v>0.6041395045632334</v>
      </c>
      <c r="AR20" s="131">
        <f t="shared" si="18"/>
        <v>0.43493150684931509</v>
      </c>
      <c r="AS20" s="131">
        <f t="shared" si="19"/>
        <v>0.67786738351254483</v>
      </c>
      <c r="AT20" s="131">
        <f t="shared" si="20"/>
        <v>0.75672043010752688</v>
      </c>
    </row>
    <row r="21" spans="1:46" ht="25.5" customHeight="1" x14ac:dyDescent="0.35">
      <c r="A21" s="143" t="s">
        <v>18</v>
      </c>
      <c r="B21" s="144" t="s">
        <v>115</v>
      </c>
      <c r="C21" s="148"/>
      <c r="D21" s="90">
        <v>1538.5</v>
      </c>
      <c r="E21" s="91">
        <v>1559.5</v>
      </c>
      <c r="F21" s="91">
        <v>1570</v>
      </c>
      <c r="G21" s="91">
        <v>1318.5</v>
      </c>
      <c r="H21" s="91">
        <v>123</v>
      </c>
      <c r="I21" s="91">
        <v>101.5</v>
      </c>
      <c r="J21" s="91">
        <v>166</v>
      </c>
      <c r="K21" s="91">
        <v>103.5</v>
      </c>
      <c r="L21" s="91">
        <v>1033.5</v>
      </c>
      <c r="M21" s="91">
        <v>948</v>
      </c>
      <c r="N21" s="92">
        <v>1116</v>
      </c>
      <c r="O21" s="91">
        <v>1128</v>
      </c>
      <c r="P21" s="91">
        <v>43</v>
      </c>
      <c r="Q21" s="92">
        <v>24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816</v>
      </c>
      <c r="Y21" s="127">
        <f t="shared" ref="Y21:Y28" si="21">SUM(E21+M21)/X21</f>
        <v>3.0729166666666665</v>
      </c>
      <c r="Z21" s="127">
        <f t="shared" ref="Z21:Z28" si="22">SUM(G21+O21)/X21</f>
        <v>2.9981617647058822</v>
      </c>
      <c r="AA21" s="127">
        <f t="shared" ref="AA21:AA28" si="23">SUM(I21+Q21)/X21</f>
        <v>0.15379901960784315</v>
      </c>
      <c r="AB21" s="127">
        <f t="shared" ref="AB21:AB28" si="24">SUM(K21+S21)/X21</f>
        <v>0.12683823529411764</v>
      </c>
      <c r="AC21" s="127">
        <f t="shared" ref="AC21:AC28" si="25">SUM(U21)/X21</f>
        <v>0</v>
      </c>
      <c r="AD21" s="129">
        <f t="shared" ref="AD21:AD28" si="26">SUM(W21)/X21</f>
        <v>0</v>
      </c>
      <c r="AE21" s="137">
        <f t="shared" ref="AE21:AE28" si="27">SUM(Y21:AD21)</f>
        <v>6.3517156862745097</v>
      </c>
      <c r="AF21" s="130">
        <f t="shared" si="7"/>
        <v>1.0136496587585311</v>
      </c>
      <c r="AG21" s="128">
        <f t="shared" si="8"/>
        <v>0.83980891719745221</v>
      </c>
      <c r="AH21" s="128">
        <f t="shared" si="9"/>
        <v>0.82520325203252032</v>
      </c>
      <c r="AI21" s="128">
        <f t="shared" si="10"/>
        <v>0.62349397590361444</v>
      </c>
      <c r="AJ21" s="130">
        <f t="shared" si="11"/>
        <v>0.91727140783744554</v>
      </c>
      <c r="AK21" s="149">
        <f t="shared" si="12"/>
        <v>1.010752688172043</v>
      </c>
      <c r="AL21" s="128">
        <f t="shared" si="13"/>
        <v>1.7916666666666667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1">
        <f t="shared" si="17"/>
        <v>0.99969906710803491</v>
      </c>
      <c r="AR21" s="131">
        <f t="shared" si="18"/>
        <v>0.81912442396313367</v>
      </c>
      <c r="AS21" s="131">
        <f t="shared" si="19"/>
        <v>0.90292614955875528</v>
      </c>
      <c r="AT21" s="131">
        <f t="shared" si="20"/>
        <v>1.010752688172043</v>
      </c>
    </row>
    <row r="22" spans="1:46" ht="25.5" customHeight="1" x14ac:dyDescent="0.35">
      <c r="A22" s="143" t="s">
        <v>19</v>
      </c>
      <c r="B22" s="144" t="s">
        <v>110</v>
      </c>
      <c r="C22" s="148"/>
      <c r="D22" s="90">
        <v>964.5</v>
      </c>
      <c r="E22" s="91">
        <v>844.5</v>
      </c>
      <c r="F22" s="91">
        <v>995</v>
      </c>
      <c r="G22" s="91">
        <v>770.5</v>
      </c>
      <c r="H22" s="91">
        <v>0</v>
      </c>
      <c r="I22" s="91">
        <v>0</v>
      </c>
      <c r="J22" s="91">
        <v>0</v>
      </c>
      <c r="K22" s="91">
        <v>0</v>
      </c>
      <c r="L22" s="91">
        <v>744</v>
      </c>
      <c r="M22" s="91">
        <v>648</v>
      </c>
      <c r="N22" s="92">
        <v>732</v>
      </c>
      <c r="O22" s="91">
        <v>396</v>
      </c>
      <c r="P22" s="91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283</v>
      </c>
      <c r="Y22" s="127">
        <f t="shared" si="21"/>
        <v>5.2738515901060072</v>
      </c>
      <c r="Z22" s="127">
        <f t="shared" si="22"/>
        <v>4.1219081272084805</v>
      </c>
      <c r="AA22" s="127">
        <f t="shared" si="23"/>
        <v>0</v>
      </c>
      <c r="AB22" s="127">
        <f t="shared" si="24"/>
        <v>0</v>
      </c>
      <c r="AC22" s="127">
        <f t="shared" si="25"/>
        <v>0</v>
      </c>
      <c r="AD22" s="129">
        <f t="shared" si="26"/>
        <v>0</v>
      </c>
      <c r="AE22" s="137">
        <f t="shared" si="27"/>
        <v>9.3957597173144869</v>
      </c>
      <c r="AF22" s="130">
        <f t="shared" si="7"/>
        <v>0.87558320373250387</v>
      </c>
      <c r="AG22" s="128">
        <f t="shared" si="8"/>
        <v>0.77437185929648245</v>
      </c>
      <c r="AH22" s="128">
        <f t="shared" si="9"/>
        <v>0</v>
      </c>
      <c r="AI22" s="128">
        <f t="shared" si="10"/>
        <v>0</v>
      </c>
      <c r="AJ22" s="130">
        <f t="shared" si="11"/>
        <v>0.87096774193548387</v>
      </c>
      <c r="AK22" s="149">
        <f t="shared" si="12"/>
        <v>0.54098360655737709</v>
      </c>
      <c r="AL22" s="128">
        <f t="shared" si="13"/>
        <v>0</v>
      </c>
      <c r="AM22" s="128">
        <f t="shared" si="14"/>
        <v>0</v>
      </c>
      <c r="AN22" s="128">
        <f t="shared" si="15"/>
        <v>0</v>
      </c>
      <c r="AO22" s="128">
        <f t="shared" si="16"/>
        <v>0</v>
      </c>
      <c r="AQ22" s="131">
        <f t="shared" si="17"/>
        <v>0.87558320373250387</v>
      </c>
      <c r="AR22" s="131">
        <f t="shared" si="18"/>
        <v>0.77437185929648245</v>
      </c>
      <c r="AS22" s="131">
        <f t="shared" si="19"/>
        <v>0.87096774193548387</v>
      </c>
      <c r="AT22" s="131">
        <f t="shared" si="20"/>
        <v>0.54098360655737709</v>
      </c>
    </row>
    <row r="23" spans="1:46" ht="25.5" customHeight="1" x14ac:dyDescent="0.35">
      <c r="A23" s="143" t="s">
        <v>45</v>
      </c>
      <c r="B23" s="144" t="s">
        <v>110</v>
      </c>
      <c r="C23" s="148"/>
      <c r="D23" s="90">
        <v>1921.5</v>
      </c>
      <c r="E23" s="91">
        <v>1641</v>
      </c>
      <c r="F23" s="91">
        <v>1860.75</v>
      </c>
      <c r="G23" s="91">
        <v>1422</v>
      </c>
      <c r="H23" s="91">
        <v>166</v>
      </c>
      <c r="I23" s="91">
        <v>0</v>
      </c>
      <c r="J23" s="91">
        <v>166</v>
      </c>
      <c r="K23" s="91">
        <v>102</v>
      </c>
      <c r="L23" s="91">
        <v>1021.5</v>
      </c>
      <c r="M23" s="91">
        <v>900</v>
      </c>
      <c r="N23" s="92">
        <v>1488</v>
      </c>
      <c r="O23" s="91">
        <v>1488</v>
      </c>
      <c r="P23" s="91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875</v>
      </c>
      <c r="Y23" s="127">
        <f t="shared" si="21"/>
        <v>2.9039999999999999</v>
      </c>
      <c r="Z23" s="127">
        <f t="shared" si="22"/>
        <v>3.3257142857142856</v>
      </c>
      <c r="AA23" s="127">
        <f t="shared" si="23"/>
        <v>0</v>
      </c>
      <c r="AB23" s="127">
        <f t="shared" si="24"/>
        <v>0.11657142857142858</v>
      </c>
      <c r="AC23" s="127">
        <f t="shared" si="25"/>
        <v>0</v>
      </c>
      <c r="AD23" s="129">
        <f t="shared" si="26"/>
        <v>0</v>
      </c>
      <c r="AE23" s="137">
        <f t="shared" si="27"/>
        <v>6.3462857142857141</v>
      </c>
      <c r="AF23" s="130">
        <f t="shared" si="7"/>
        <v>0.85402029664324741</v>
      </c>
      <c r="AG23" s="128">
        <f t="shared" si="8"/>
        <v>0.76420798065296247</v>
      </c>
      <c r="AH23" s="128">
        <f t="shared" si="9"/>
        <v>0</v>
      </c>
      <c r="AI23" s="128">
        <f t="shared" si="10"/>
        <v>0.61445783132530118</v>
      </c>
      <c r="AJ23" s="130">
        <f t="shared" si="11"/>
        <v>0.88105726872246692</v>
      </c>
      <c r="AK23" s="149">
        <f t="shared" si="12"/>
        <v>1</v>
      </c>
      <c r="AL23" s="128">
        <f t="shared" si="13"/>
        <v>0</v>
      </c>
      <c r="AM23" s="128">
        <f t="shared" si="14"/>
        <v>0</v>
      </c>
      <c r="AN23" s="128">
        <f t="shared" si="15"/>
        <v>0</v>
      </c>
      <c r="AO23" s="128">
        <f t="shared" si="16"/>
        <v>0</v>
      </c>
      <c r="AQ23" s="131">
        <f t="shared" si="17"/>
        <v>0.78610778443113771</v>
      </c>
      <c r="AR23" s="131">
        <f t="shared" si="18"/>
        <v>0.75194276551128658</v>
      </c>
      <c r="AS23" s="131">
        <f t="shared" si="19"/>
        <v>0.88105726872246692</v>
      </c>
      <c r="AT23" s="131">
        <f t="shared" si="20"/>
        <v>1</v>
      </c>
    </row>
    <row r="24" spans="1:46" ht="25.5" customHeight="1" x14ac:dyDescent="0.35">
      <c r="A24" s="143" t="s">
        <v>20</v>
      </c>
      <c r="B24" s="144" t="s">
        <v>116</v>
      </c>
      <c r="C24" s="148"/>
      <c r="D24" s="90">
        <v>2651</v>
      </c>
      <c r="E24" s="91">
        <v>1720.95</v>
      </c>
      <c r="F24" s="91">
        <v>1563</v>
      </c>
      <c r="G24" s="91">
        <v>1602.67</v>
      </c>
      <c r="H24" s="91">
        <v>166</v>
      </c>
      <c r="I24" s="91">
        <v>48</v>
      </c>
      <c r="J24" s="91">
        <v>110</v>
      </c>
      <c r="K24" s="91">
        <v>72</v>
      </c>
      <c r="L24" s="91">
        <v>1777.5</v>
      </c>
      <c r="M24" s="91">
        <v>1356</v>
      </c>
      <c r="N24" s="92">
        <v>1468.5</v>
      </c>
      <c r="O24" s="91">
        <v>1265</v>
      </c>
      <c r="P24" s="91">
        <v>0</v>
      </c>
      <c r="Q24" s="92">
        <v>0</v>
      </c>
      <c r="R24" s="92">
        <v>56</v>
      </c>
      <c r="S24" s="92">
        <v>12</v>
      </c>
      <c r="T24" s="92">
        <v>0</v>
      </c>
      <c r="U24" s="92">
        <v>0</v>
      </c>
      <c r="V24" s="92">
        <v>0</v>
      </c>
      <c r="W24" s="92">
        <v>0</v>
      </c>
      <c r="X24" s="92">
        <v>787</v>
      </c>
      <c r="Y24" s="127">
        <f t="shared" si="21"/>
        <v>3.9097204574332909</v>
      </c>
      <c r="Z24" s="127">
        <f t="shared" si="22"/>
        <v>3.6437992376111819</v>
      </c>
      <c r="AA24" s="127">
        <f t="shared" si="23"/>
        <v>6.0991105463786534E-2</v>
      </c>
      <c r="AB24" s="127">
        <f t="shared" si="24"/>
        <v>0.10673443456162643</v>
      </c>
      <c r="AC24" s="127">
        <f t="shared" si="25"/>
        <v>0</v>
      </c>
      <c r="AD24" s="129">
        <f t="shared" si="26"/>
        <v>0</v>
      </c>
      <c r="AE24" s="137">
        <f t="shared" si="27"/>
        <v>7.7212452350698859</v>
      </c>
      <c r="AF24" s="130">
        <f t="shared" si="7"/>
        <v>0.64917012448132783</v>
      </c>
      <c r="AG24" s="128">
        <f t="shared" si="8"/>
        <v>1.0253806781829815</v>
      </c>
      <c r="AH24" s="128">
        <f t="shared" si="9"/>
        <v>0.28915662650602408</v>
      </c>
      <c r="AI24" s="128">
        <f t="shared" si="10"/>
        <v>0.65454545454545454</v>
      </c>
      <c r="AJ24" s="130">
        <f t="shared" si="11"/>
        <v>0.76286919831223632</v>
      </c>
      <c r="AK24" s="149">
        <f t="shared" si="12"/>
        <v>0.86142322097378277</v>
      </c>
      <c r="AL24" s="128">
        <f t="shared" si="13"/>
        <v>0</v>
      </c>
      <c r="AM24" s="128">
        <f t="shared" si="14"/>
        <v>0.21428571428571427</v>
      </c>
      <c r="AN24" s="128">
        <f t="shared" si="15"/>
        <v>0</v>
      </c>
      <c r="AO24" s="128">
        <f t="shared" si="16"/>
        <v>0</v>
      </c>
      <c r="AQ24" s="131">
        <f t="shared" si="17"/>
        <v>0.62795527156549524</v>
      </c>
      <c r="AR24" s="131">
        <f t="shared" si="18"/>
        <v>1.0009982068141063</v>
      </c>
      <c r="AS24" s="131">
        <f t="shared" si="19"/>
        <v>0.76286919831223632</v>
      </c>
      <c r="AT24" s="131">
        <f t="shared" si="20"/>
        <v>0.83765168907838639</v>
      </c>
    </row>
    <row r="25" spans="1:46" ht="25.5" customHeight="1" x14ac:dyDescent="0.35">
      <c r="A25" s="143" t="s">
        <v>21</v>
      </c>
      <c r="B25" s="144" t="s">
        <v>117</v>
      </c>
      <c r="C25" s="148"/>
      <c r="D25" s="90">
        <v>2211</v>
      </c>
      <c r="E25" s="91">
        <v>1547.42</v>
      </c>
      <c r="F25" s="91">
        <v>1608</v>
      </c>
      <c r="G25" s="91">
        <v>1194</v>
      </c>
      <c r="H25" s="91">
        <v>166</v>
      </c>
      <c r="I25" s="91">
        <v>42</v>
      </c>
      <c r="J25" s="91">
        <v>0</v>
      </c>
      <c r="K25" s="91">
        <v>0</v>
      </c>
      <c r="L25" s="91">
        <v>1255.5</v>
      </c>
      <c r="M25" s="91">
        <v>1248</v>
      </c>
      <c r="N25" s="92">
        <v>1116</v>
      </c>
      <c r="O25" s="91">
        <v>1008</v>
      </c>
      <c r="P25" s="91">
        <v>166</v>
      </c>
      <c r="Q25" s="92">
        <v>24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633</v>
      </c>
      <c r="Y25" s="127">
        <f t="shared" si="21"/>
        <v>4.4161453396524486</v>
      </c>
      <c r="Z25" s="127">
        <f t="shared" si="22"/>
        <v>3.4786729857819907</v>
      </c>
      <c r="AA25" s="127">
        <f t="shared" si="23"/>
        <v>0.10426540284360189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7">
        <f t="shared" si="27"/>
        <v>7.9990837282780411</v>
      </c>
      <c r="AF25" s="130">
        <f t="shared" si="7"/>
        <v>0.69987336047037541</v>
      </c>
      <c r="AG25" s="128">
        <f t="shared" si="8"/>
        <v>0.7425373134328358</v>
      </c>
      <c r="AH25" s="128">
        <f t="shared" si="9"/>
        <v>0.25301204819277107</v>
      </c>
      <c r="AI25" s="128">
        <f t="shared" si="10"/>
        <v>0</v>
      </c>
      <c r="AJ25" s="130">
        <f t="shared" si="11"/>
        <v>0.99402628434886497</v>
      </c>
      <c r="AK25" s="149">
        <f t="shared" si="12"/>
        <v>0.90322580645161288</v>
      </c>
      <c r="AL25" s="128">
        <f t="shared" si="13"/>
        <v>6.916666666666667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1">
        <f t="shared" si="17"/>
        <v>0.66866638620109387</v>
      </c>
      <c r="AR25" s="131">
        <f t="shared" si="18"/>
        <v>0.7425373134328358</v>
      </c>
      <c r="AS25" s="131">
        <f t="shared" si="19"/>
        <v>0.89482940555750967</v>
      </c>
      <c r="AT25" s="131">
        <f t="shared" si="20"/>
        <v>0.90322580645161288</v>
      </c>
    </row>
    <row r="26" spans="1:46" ht="25.5" customHeight="1" x14ac:dyDescent="0.35">
      <c r="A26" s="143" t="s">
        <v>22</v>
      </c>
      <c r="B26" s="144" t="s">
        <v>116</v>
      </c>
      <c r="C26" s="148"/>
      <c r="D26" s="90">
        <v>1799</v>
      </c>
      <c r="E26" s="91">
        <v>1144.5</v>
      </c>
      <c r="F26" s="91">
        <v>1197</v>
      </c>
      <c r="G26" s="91">
        <v>834</v>
      </c>
      <c r="H26" s="91">
        <v>0</v>
      </c>
      <c r="I26" s="91">
        <v>0</v>
      </c>
      <c r="J26" s="91">
        <v>100</v>
      </c>
      <c r="K26" s="91">
        <v>55.5</v>
      </c>
      <c r="L26" s="91">
        <v>1488</v>
      </c>
      <c r="M26" s="91">
        <v>744</v>
      </c>
      <c r="N26" s="92">
        <v>1008</v>
      </c>
      <c r="O26" s="91">
        <v>528</v>
      </c>
      <c r="P26" s="91">
        <v>0</v>
      </c>
      <c r="Q26" s="92">
        <v>0</v>
      </c>
      <c r="R26" s="92">
        <v>66</v>
      </c>
      <c r="S26" s="92">
        <v>24</v>
      </c>
      <c r="T26" s="92">
        <v>0</v>
      </c>
      <c r="U26" s="92">
        <v>0</v>
      </c>
      <c r="V26" s="92">
        <v>0</v>
      </c>
      <c r="W26" s="92">
        <v>0</v>
      </c>
      <c r="X26" s="92">
        <v>325</v>
      </c>
      <c r="Y26" s="127">
        <f t="shared" si="21"/>
        <v>5.8107692307692309</v>
      </c>
      <c r="Z26" s="127">
        <f t="shared" si="22"/>
        <v>4.1907692307692308</v>
      </c>
      <c r="AA26" s="127">
        <f t="shared" si="23"/>
        <v>0</v>
      </c>
      <c r="AB26" s="127">
        <f t="shared" si="24"/>
        <v>0.24461538461538462</v>
      </c>
      <c r="AC26" s="127">
        <f t="shared" si="25"/>
        <v>0</v>
      </c>
      <c r="AD26" s="129">
        <f t="shared" si="26"/>
        <v>0</v>
      </c>
      <c r="AE26" s="137">
        <f t="shared" si="27"/>
        <v>10.246153846153847</v>
      </c>
      <c r="AF26" s="130">
        <f t="shared" si="7"/>
        <v>0.63618677042801552</v>
      </c>
      <c r="AG26" s="128">
        <f t="shared" si="8"/>
        <v>0.69674185463659144</v>
      </c>
      <c r="AH26" s="128">
        <f t="shared" si="9"/>
        <v>0</v>
      </c>
      <c r="AI26" s="128">
        <f t="shared" si="10"/>
        <v>0.55500000000000005</v>
      </c>
      <c r="AJ26" s="130">
        <f t="shared" si="11"/>
        <v>0.5</v>
      </c>
      <c r="AK26" s="149">
        <f t="shared" si="12"/>
        <v>0.52380952380952384</v>
      </c>
      <c r="AL26" s="128">
        <f t="shared" si="13"/>
        <v>0</v>
      </c>
      <c r="AM26" s="128">
        <f t="shared" si="14"/>
        <v>0.36363636363636365</v>
      </c>
      <c r="AN26" s="128">
        <f t="shared" si="15"/>
        <v>0</v>
      </c>
      <c r="AO26" s="128">
        <f t="shared" si="16"/>
        <v>0</v>
      </c>
      <c r="AQ26" s="131">
        <f t="shared" si="17"/>
        <v>0.63618677042801552</v>
      </c>
      <c r="AR26" s="131">
        <f t="shared" si="18"/>
        <v>0.68581341557440245</v>
      </c>
      <c r="AS26" s="131">
        <f t="shared" si="19"/>
        <v>0.5</v>
      </c>
      <c r="AT26" s="131">
        <f t="shared" si="20"/>
        <v>0.51396648044692739</v>
      </c>
    </row>
    <row r="27" spans="1:46" ht="25.5" customHeight="1" x14ac:dyDescent="0.35">
      <c r="A27" s="143" t="s">
        <v>23</v>
      </c>
      <c r="B27" s="144" t="s">
        <v>116</v>
      </c>
      <c r="C27" s="148"/>
      <c r="D27" s="90">
        <v>2112.5</v>
      </c>
      <c r="E27" s="91">
        <v>1458.5</v>
      </c>
      <c r="F27" s="91">
        <v>771</v>
      </c>
      <c r="G27" s="91">
        <v>862.5</v>
      </c>
      <c r="H27" s="91">
        <v>0</v>
      </c>
      <c r="I27" s="91">
        <v>0</v>
      </c>
      <c r="J27" s="91">
        <v>166</v>
      </c>
      <c r="K27" s="91">
        <v>156</v>
      </c>
      <c r="L27" s="91">
        <v>1488</v>
      </c>
      <c r="M27" s="91">
        <v>1290.75</v>
      </c>
      <c r="N27" s="92">
        <v>744</v>
      </c>
      <c r="O27" s="91">
        <v>672.5</v>
      </c>
      <c r="P27" s="91">
        <v>0</v>
      </c>
      <c r="Q27" s="92">
        <v>0</v>
      </c>
      <c r="R27" s="92">
        <v>166</v>
      </c>
      <c r="S27" s="92">
        <v>48.5</v>
      </c>
      <c r="T27" s="92">
        <v>0</v>
      </c>
      <c r="U27" s="92">
        <v>0</v>
      </c>
      <c r="V27" s="92">
        <v>0</v>
      </c>
      <c r="W27" s="92">
        <v>0</v>
      </c>
      <c r="X27" s="92">
        <v>387</v>
      </c>
      <c r="Y27" s="127">
        <f t="shared" si="21"/>
        <v>7.1040051679586567</v>
      </c>
      <c r="Z27" s="127">
        <f t="shared" si="22"/>
        <v>3.9664082687338502</v>
      </c>
      <c r="AA27" s="127">
        <f t="shared" si="23"/>
        <v>0</v>
      </c>
      <c r="AB27" s="127">
        <f t="shared" si="24"/>
        <v>0.5284237726098191</v>
      </c>
      <c r="AC27" s="127">
        <f t="shared" si="25"/>
        <v>0</v>
      </c>
      <c r="AD27" s="129">
        <f t="shared" si="26"/>
        <v>0</v>
      </c>
      <c r="AE27" s="137">
        <f t="shared" si="27"/>
        <v>11.598837209302326</v>
      </c>
      <c r="AF27" s="130">
        <f t="shared" si="7"/>
        <v>0.690414201183432</v>
      </c>
      <c r="AG27" s="128">
        <f t="shared" si="8"/>
        <v>1.1186770428015564</v>
      </c>
      <c r="AH27" s="128">
        <f t="shared" si="9"/>
        <v>0</v>
      </c>
      <c r="AI27" s="128">
        <f t="shared" si="10"/>
        <v>0.93975903614457834</v>
      </c>
      <c r="AJ27" s="130">
        <f t="shared" si="11"/>
        <v>0.86743951612903225</v>
      </c>
      <c r="AK27" s="149">
        <f t="shared" si="12"/>
        <v>0.90389784946236562</v>
      </c>
      <c r="AL27" s="128">
        <f t="shared" si="13"/>
        <v>0</v>
      </c>
      <c r="AM27" s="128">
        <f t="shared" si="14"/>
        <v>0.29216867469879521</v>
      </c>
      <c r="AN27" s="128">
        <f t="shared" si="15"/>
        <v>0</v>
      </c>
      <c r="AO27" s="128">
        <f t="shared" si="16"/>
        <v>0</v>
      </c>
      <c r="AQ27" s="131">
        <f t="shared" si="17"/>
        <v>0.690414201183432</v>
      </c>
      <c r="AR27" s="131">
        <f t="shared" si="18"/>
        <v>1.0869797225186766</v>
      </c>
      <c r="AS27" s="131">
        <f t="shared" si="19"/>
        <v>0.86743951612903225</v>
      </c>
      <c r="AT27" s="131">
        <f t="shared" si="20"/>
        <v>0.79230769230769227</v>
      </c>
    </row>
    <row r="28" spans="1:46" ht="25.5" customHeight="1" x14ac:dyDescent="0.35">
      <c r="A28" s="143" t="s">
        <v>24</v>
      </c>
      <c r="B28" s="144" t="s">
        <v>116</v>
      </c>
      <c r="C28" s="148"/>
      <c r="D28" s="90">
        <v>1565.5</v>
      </c>
      <c r="E28" s="91">
        <v>905.25</v>
      </c>
      <c r="F28" s="91">
        <v>1128</v>
      </c>
      <c r="G28" s="91">
        <v>1123.25</v>
      </c>
      <c r="H28" s="91">
        <v>166</v>
      </c>
      <c r="I28" s="91">
        <v>0</v>
      </c>
      <c r="J28" s="91">
        <v>0</v>
      </c>
      <c r="K28" s="91">
        <v>0</v>
      </c>
      <c r="L28" s="91">
        <v>1021.5</v>
      </c>
      <c r="M28" s="91">
        <v>791.5</v>
      </c>
      <c r="N28" s="92">
        <v>744</v>
      </c>
      <c r="O28" s="91">
        <v>719.5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565</v>
      </c>
      <c r="Y28" s="127">
        <f t="shared" si="21"/>
        <v>3.0030973451327432</v>
      </c>
      <c r="Z28" s="127">
        <f t="shared" si="22"/>
        <v>3.261504424778761</v>
      </c>
      <c r="AA28" s="127">
        <f t="shared" si="23"/>
        <v>0</v>
      </c>
      <c r="AB28" s="127">
        <f t="shared" si="24"/>
        <v>0</v>
      </c>
      <c r="AC28" s="127">
        <f t="shared" si="25"/>
        <v>0</v>
      </c>
      <c r="AD28" s="129">
        <f t="shared" si="26"/>
        <v>0</v>
      </c>
      <c r="AE28" s="137">
        <f t="shared" si="27"/>
        <v>6.2646017699115042</v>
      </c>
      <c r="AF28" s="130">
        <f t="shared" si="7"/>
        <v>0.57824976045991694</v>
      </c>
      <c r="AG28" s="128">
        <f t="shared" si="8"/>
        <v>0.99578900709219853</v>
      </c>
      <c r="AH28" s="128">
        <f t="shared" si="9"/>
        <v>0</v>
      </c>
      <c r="AI28" s="128">
        <f t="shared" si="10"/>
        <v>0</v>
      </c>
      <c r="AJ28" s="130">
        <f t="shared" si="11"/>
        <v>0.77484092021536954</v>
      </c>
      <c r="AK28" s="149">
        <f t="shared" si="12"/>
        <v>0.96706989247311825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1">
        <f t="shared" si="17"/>
        <v>0.52281259023967663</v>
      </c>
      <c r="AR28" s="131">
        <f t="shared" si="18"/>
        <v>0.99578900709219853</v>
      </c>
      <c r="AS28" s="131">
        <f t="shared" si="19"/>
        <v>0.77484092021536954</v>
      </c>
      <c r="AT28" s="131">
        <f t="shared" si="20"/>
        <v>0.96706989247311825</v>
      </c>
    </row>
    <row r="29" spans="1:46" ht="29" customHeight="1" x14ac:dyDescent="0.35">
      <c r="A29" s="143" t="s">
        <v>25</v>
      </c>
      <c r="B29" s="144" t="s">
        <v>106</v>
      </c>
      <c r="C29" s="148"/>
      <c r="D29" s="90">
        <v>1423.5</v>
      </c>
      <c r="E29" s="91">
        <v>1207.5</v>
      </c>
      <c r="F29" s="91">
        <v>1623</v>
      </c>
      <c r="G29" s="91">
        <v>1249</v>
      </c>
      <c r="H29" s="91">
        <v>0</v>
      </c>
      <c r="I29" s="91">
        <v>0</v>
      </c>
      <c r="J29" s="91">
        <v>166</v>
      </c>
      <c r="K29" s="91">
        <v>60</v>
      </c>
      <c r="L29" s="91">
        <v>1116</v>
      </c>
      <c r="M29" s="91">
        <v>882</v>
      </c>
      <c r="N29" s="92">
        <v>1116</v>
      </c>
      <c r="O29" s="91">
        <v>1076.5</v>
      </c>
      <c r="P29" s="91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730</v>
      </c>
      <c r="Y29" s="127">
        <f t="shared" ref="Y29" si="28">SUM(E29+M29)/X29</f>
        <v>2.8623287671232878</v>
      </c>
      <c r="Z29" s="127">
        <f t="shared" ref="Z29" si="29">SUM(G29+O29)/X29</f>
        <v>3.1856164383561643</v>
      </c>
      <c r="AA29" s="127">
        <f t="shared" ref="AA29" si="30">SUM(I29+Q29)/X29</f>
        <v>0</v>
      </c>
      <c r="AB29" s="127">
        <f t="shared" ref="AB29" si="31">SUM(K29+S29)/X29</f>
        <v>8.2191780821917804E-2</v>
      </c>
      <c r="AC29" s="127">
        <f t="shared" ref="AC29" si="32">SUM(U29)/X29</f>
        <v>0</v>
      </c>
      <c r="AD29" s="129">
        <f t="shared" ref="AD29" si="33">SUM(W29)/X29</f>
        <v>0</v>
      </c>
      <c r="AE29" s="137">
        <f t="shared" ref="AE29" si="34">SUM(Y29:AD29)</f>
        <v>6.1301369863013706</v>
      </c>
      <c r="AF29" s="130">
        <f t="shared" si="7"/>
        <v>0.84826132771338247</v>
      </c>
      <c r="AG29" s="128">
        <f t="shared" si="8"/>
        <v>0.76956253850893408</v>
      </c>
      <c r="AH29" s="128">
        <f t="shared" si="9"/>
        <v>0</v>
      </c>
      <c r="AI29" s="128">
        <f t="shared" si="10"/>
        <v>0.36144578313253012</v>
      </c>
      <c r="AJ29" s="130">
        <f t="shared" si="11"/>
        <v>0.79032258064516125</v>
      </c>
      <c r="AK29" s="149">
        <f t="shared" si="12"/>
        <v>0.96460573476702505</v>
      </c>
      <c r="AL29" s="128">
        <f t="shared" si="13"/>
        <v>0</v>
      </c>
      <c r="AM29" s="128">
        <f t="shared" si="14"/>
        <v>0</v>
      </c>
      <c r="AN29" s="128">
        <f t="shared" si="15"/>
        <v>0</v>
      </c>
      <c r="AO29" s="128">
        <f t="shared" si="16"/>
        <v>0</v>
      </c>
      <c r="AQ29" s="131">
        <f t="shared" ref="AQ29" si="35">SUM(E29+I29)/(D29+H29)</f>
        <v>0.84826132771338247</v>
      </c>
      <c r="AR29" s="131">
        <f t="shared" ref="AR29" si="36">SUM(G29+K29)/(F29+J29)</f>
        <v>0.73169368362213527</v>
      </c>
      <c r="AS29" s="131">
        <f t="shared" ref="AS29" si="37">SUM(M29+Q29)/(L29+P29)</f>
        <v>0.79032258064516125</v>
      </c>
      <c r="AT29" s="131">
        <f t="shared" ref="AT29" si="38">SUM(O29+S29)/(N29+R29)</f>
        <v>0.96460573476702505</v>
      </c>
    </row>
    <row r="30" spans="1:46" ht="29" customHeight="1" x14ac:dyDescent="0.35">
      <c r="A30" s="143" t="s">
        <v>26</v>
      </c>
      <c r="B30" s="144" t="s">
        <v>120</v>
      </c>
      <c r="C30" s="148"/>
      <c r="D30" s="90">
        <v>1556.5</v>
      </c>
      <c r="E30" s="91">
        <v>1503.5</v>
      </c>
      <c r="F30" s="91">
        <v>1119.7</v>
      </c>
      <c r="G30" s="91">
        <v>992.83</v>
      </c>
      <c r="H30" s="91">
        <v>166</v>
      </c>
      <c r="I30" s="91">
        <v>0</v>
      </c>
      <c r="J30" s="91">
        <v>166</v>
      </c>
      <c r="K30" s="91">
        <v>108</v>
      </c>
      <c r="L30" s="91">
        <v>1777.5</v>
      </c>
      <c r="M30" s="91">
        <v>1104</v>
      </c>
      <c r="N30" s="92">
        <v>1116</v>
      </c>
      <c r="O30" s="91">
        <v>1029.75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435</v>
      </c>
      <c r="Y30" s="127">
        <f t="shared" ref="Y30" si="39">SUM(E30+M30)/X30</f>
        <v>5.9942528735632186</v>
      </c>
      <c r="Z30" s="127">
        <f t="shared" ref="Z30" si="40">SUM(G30+O30)/X30</f>
        <v>4.6496091954022987</v>
      </c>
      <c r="AA30" s="127">
        <f t="shared" ref="AA30" si="41">SUM(I30+Q30)/X30</f>
        <v>0</v>
      </c>
      <c r="AB30" s="127">
        <f t="shared" ref="AB30" si="42">SUM(K30+S30)/X30</f>
        <v>0.24827586206896551</v>
      </c>
      <c r="AC30" s="127">
        <f t="shared" ref="AC30" si="43">SUM(U30)/X30</f>
        <v>0</v>
      </c>
      <c r="AD30" s="129">
        <f t="shared" ref="AD30" si="44">SUM(W30)/X30</f>
        <v>0</v>
      </c>
      <c r="AE30" s="137">
        <f t="shared" ref="AE30" si="45">SUM(Y30:AD30)</f>
        <v>10.892137931034483</v>
      </c>
      <c r="AF30" s="130">
        <f t="shared" si="7"/>
        <v>0.96594924510118851</v>
      </c>
      <c r="AG30" s="128">
        <f t="shared" si="8"/>
        <v>0.88669286416004289</v>
      </c>
      <c r="AH30" s="128">
        <f t="shared" si="9"/>
        <v>0</v>
      </c>
      <c r="AI30" s="128">
        <f t="shared" si="10"/>
        <v>0.6506024096385542</v>
      </c>
      <c r="AJ30" s="130">
        <f t="shared" si="11"/>
        <v>0.62109704641350216</v>
      </c>
      <c r="AK30" s="149">
        <f t="shared" si="12"/>
        <v>0.92271505376344087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1">
        <f t="shared" ref="AQ30" si="46">SUM(E30+I30)/(D30+H30)</f>
        <v>0.87285921625544272</v>
      </c>
      <c r="AR30" s="131">
        <f t="shared" ref="AR30" si="47">SUM(G30+K30)/(F30+J30)</f>
        <v>0.85621062456249508</v>
      </c>
      <c r="AS30" s="131">
        <f t="shared" ref="AS30" si="48">SUM(M30+Q30)/(L30+P30)</f>
        <v>0.62109704641350216</v>
      </c>
      <c r="AT30" s="131">
        <f t="shared" ref="AT30" si="49">SUM(O30+S30)/(N30+R30)</f>
        <v>0.92271505376344087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9" priority="24">
      <formula>$O$500=1</formula>
    </cfRule>
  </conditionalFormatting>
  <conditionalFormatting sqref="AD29:AE29">
    <cfRule type="expression" dxfId="8" priority="15">
      <formula>$O$500=1</formula>
    </cfRule>
  </conditionalFormatting>
  <conditionalFormatting sqref="AD30:AE30">
    <cfRule type="expression" dxfId="7" priority="12">
      <formula>$O$500=1</formula>
    </cfRule>
  </conditionalFormatting>
  <conditionalFormatting sqref="T5:U29">
    <cfRule type="expression" dxfId="6" priority="7">
      <formula>$J$505=1</formula>
    </cfRule>
  </conditionalFormatting>
  <conditionalFormatting sqref="V5:W30">
    <cfRule type="expression" dxfId="5" priority="10">
      <formula>$J$505=1</formula>
    </cfRule>
  </conditionalFormatting>
  <conditionalFormatting sqref="T30:U30">
    <cfRule type="expression" dxfId="4" priority="8">
      <formula>$J$505=1</formula>
    </cfRule>
  </conditionalFormatting>
  <conditionalFormatting sqref="AF5:AI28 AH4 AH29:AH30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0">
    <cfRule type="expression" dxfId="1" priority="2">
      <formula>$O$500=1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2022-02-16T15:15:28Z</dcterms:modified>
</cp:coreProperties>
</file>