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O30" i="33" l="1"/>
  <c r="AN30" i="33"/>
  <c r="AM30" i="33"/>
  <c r="AL30" i="33"/>
  <c r="AK30" i="33"/>
  <c r="AJ30" i="33"/>
  <c r="AI30" i="33"/>
  <c r="AH30" i="33"/>
  <c r="AG30" i="33"/>
  <c r="AF30" i="33"/>
  <c r="AO29" i="33"/>
  <c r="AN29" i="33"/>
  <c r="AM29" i="33"/>
  <c r="AL29" i="33"/>
  <c r="AK29" i="33"/>
  <c r="AJ29" i="33"/>
  <c r="AI29" i="33"/>
  <c r="AH29" i="33"/>
  <c r="AG29" i="33"/>
  <c r="AF29" i="33"/>
  <c r="AO28" i="33"/>
  <c r="AN28" i="33"/>
  <c r="AM28" i="33"/>
  <c r="AL28" i="33"/>
  <c r="AK28" i="33"/>
  <c r="AJ28" i="33"/>
  <c r="AI28" i="33"/>
  <c r="AH28" i="33"/>
  <c r="AG28" i="33"/>
  <c r="AF28" i="33"/>
  <c r="AO27" i="33"/>
  <c r="AN27" i="33"/>
  <c r="AM27" i="33"/>
  <c r="AL27" i="33"/>
  <c r="AK27" i="33"/>
  <c r="AJ27" i="33"/>
  <c r="AI27" i="33"/>
  <c r="AH27" i="33"/>
  <c r="AG27" i="33"/>
  <c r="AF27" i="33"/>
  <c r="AO26" i="33"/>
  <c r="AN26" i="33"/>
  <c r="AM26" i="33"/>
  <c r="AL26" i="33"/>
  <c r="AK26" i="33"/>
  <c r="AJ26" i="33"/>
  <c r="AI26" i="33"/>
  <c r="AH26" i="33"/>
  <c r="AG26" i="33"/>
  <c r="AF26" i="33"/>
  <c r="AO25" i="33"/>
  <c r="AN25" i="33"/>
  <c r="AM25" i="33"/>
  <c r="AL25" i="33"/>
  <c r="AK25" i="33"/>
  <c r="AJ25" i="33"/>
  <c r="AI25" i="33"/>
  <c r="AH25" i="33"/>
  <c r="AG25" i="33"/>
  <c r="AF25" i="33"/>
  <c r="AO24" i="33"/>
  <c r="AN24" i="33"/>
  <c r="AM24" i="33"/>
  <c r="AL24" i="33"/>
  <c r="AK24" i="33"/>
  <c r="AJ24" i="33"/>
  <c r="AI24" i="33"/>
  <c r="AH24" i="33"/>
  <c r="AG24" i="33"/>
  <c r="AF24" i="33"/>
  <c r="AO23" i="33"/>
  <c r="AN23" i="33"/>
  <c r="AM23" i="33"/>
  <c r="AL23" i="33"/>
  <c r="AK23" i="33"/>
  <c r="AJ23" i="33"/>
  <c r="AI23" i="33"/>
  <c r="AH23" i="33"/>
  <c r="AG23" i="33"/>
  <c r="AF23" i="33"/>
  <c r="AO22" i="33"/>
  <c r="AN22" i="33"/>
  <c r="AM22" i="33"/>
  <c r="AL22" i="33"/>
  <c r="AK22" i="33"/>
  <c r="AJ22" i="33"/>
  <c r="AI22" i="33"/>
  <c r="AH22" i="33"/>
  <c r="AG22" i="33"/>
  <c r="AF22" i="33"/>
  <c r="AO21" i="33"/>
  <c r="AN21" i="33"/>
  <c r="AM21" i="33"/>
  <c r="AL21" i="33"/>
  <c r="AK21" i="33"/>
  <c r="AJ21" i="33"/>
  <c r="AI21" i="33"/>
  <c r="AH21" i="33"/>
  <c r="AG21" i="33"/>
  <c r="AF21" i="33"/>
  <c r="AO20" i="33"/>
  <c r="AN20" i="33"/>
  <c r="AM20" i="33"/>
  <c r="AL20" i="33"/>
  <c r="AK20" i="33"/>
  <c r="AJ20" i="33"/>
  <c r="AI20" i="33"/>
  <c r="AH20" i="33"/>
  <c r="AG20" i="33"/>
  <c r="AF20" i="33"/>
  <c r="AO19" i="33"/>
  <c r="AN19" i="33"/>
  <c r="AM19" i="33"/>
  <c r="AL19" i="33"/>
  <c r="AK19" i="33"/>
  <c r="AJ19" i="33"/>
  <c r="AI19" i="33"/>
  <c r="AH19" i="33"/>
  <c r="AG19" i="33"/>
  <c r="AF19" i="33"/>
  <c r="AO18" i="33"/>
  <c r="AN18" i="33"/>
  <c r="AM18" i="33"/>
  <c r="AL18" i="33"/>
  <c r="AK18" i="33"/>
  <c r="AJ18" i="33"/>
  <c r="AI18" i="33"/>
  <c r="AH18" i="33"/>
  <c r="AG18" i="33"/>
  <c r="AF18" i="33"/>
  <c r="AO17" i="33"/>
  <c r="AN17" i="33"/>
  <c r="AM17" i="33"/>
  <c r="AL17" i="33"/>
  <c r="AK17" i="33"/>
  <c r="AJ17" i="33"/>
  <c r="AI17" i="33"/>
  <c r="AH17" i="33"/>
  <c r="AG17" i="33"/>
  <c r="AF17" i="33"/>
  <c r="AO16" i="33"/>
  <c r="AN16" i="33"/>
  <c r="AM16" i="33"/>
  <c r="AL16" i="33"/>
  <c r="AK16" i="33"/>
  <c r="AJ16" i="33"/>
  <c r="AI16" i="33"/>
  <c r="AH16" i="33"/>
  <c r="AG16" i="33"/>
  <c r="AF16" i="33"/>
  <c r="AO15" i="33"/>
  <c r="AN15" i="33"/>
  <c r="AM15" i="33"/>
  <c r="AL15" i="33"/>
  <c r="AK15" i="33"/>
  <c r="AJ15" i="33"/>
  <c r="AI15" i="33"/>
  <c r="AH15" i="33"/>
  <c r="AG15" i="33"/>
  <c r="AF15" i="33"/>
  <c r="AO14" i="33"/>
  <c r="AN14" i="33"/>
  <c r="AM14" i="33"/>
  <c r="AL14" i="33"/>
  <c r="AK14" i="33"/>
  <c r="AJ14" i="33"/>
  <c r="AI14" i="33"/>
  <c r="AH14" i="33"/>
  <c r="AG14" i="33"/>
  <c r="AF14" i="33"/>
  <c r="AO13" i="33"/>
  <c r="AN13" i="33"/>
  <c r="AM13" i="33"/>
  <c r="AL13" i="33"/>
  <c r="AK13" i="33"/>
  <c r="AJ13" i="33"/>
  <c r="AI13" i="33"/>
  <c r="AH13" i="33"/>
  <c r="AG13" i="33"/>
  <c r="AF13" i="33"/>
  <c r="AO12" i="33"/>
  <c r="AN12" i="33"/>
  <c r="AM12" i="33"/>
  <c r="AL12" i="33"/>
  <c r="AK12" i="33"/>
  <c r="AJ12" i="33"/>
  <c r="AI12" i="33"/>
  <c r="AH12" i="33"/>
  <c r="AG12" i="33"/>
  <c r="AF12" i="33"/>
  <c r="AO11" i="33"/>
  <c r="AN11" i="33"/>
  <c r="AM11" i="33"/>
  <c r="AL11" i="33"/>
  <c r="AK11" i="33"/>
  <c r="AJ11" i="33"/>
  <c r="AI11" i="33"/>
  <c r="AH11" i="33"/>
  <c r="AG11" i="33"/>
  <c r="AF11" i="33"/>
  <c r="AO10" i="33"/>
  <c r="AN10" i="33"/>
  <c r="AM10" i="33"/>
  <c r="AL10" i="33"/>
  <c r="AK10" i="33"/>
  <c r="AJ10" i="33"/>
  <c r="AI10" i="33"/>
  <c r="AH10" i="33"/>
  <c r="AG10" i="33"/>
  <c r="AF10" i="33"/>
  <c r="AO9" i="33"/>
  <c r="AN9" i="33"/>
  <c r="AM9" i="33"/>
  <c r="AL9" i="33"/>
  <c r="AK9" i="33"/>
  <c r="AJ9" i="33"/>
  <c r="AI9" i="33"/>
  <c r="AH9" i="33"/>
  <c r="AG9" i="33"/>
  <c r="AF9" i="33"/>
  <c r="AO8" i="33"/>
  <c r="AN8" i="33"/>
  <c r="AM8" i="33"/>
  <c r="AL8" i="33"/>
  <c r="AK8" i="33"/>
  <c r="AJ8" i="33"/>
  <c r="AI8" i="33"/>
  <c r="AH8" i="33"/>
  <c r="AG8" i="33"/>
  <c r="AF8" i="33"/>
  <c r="AO7" i="33"/>
  <c r="AN7" i="33"/>
  <c r="AM7" i="33"/>
  <c r="AL7" i="33"/>
  <c r="AK7" i="33"/>
  <c r="AJ7" i="33"/>
  <c r="AI7" i="33"/>
  <c r="AH7" i="33"/>
  <c r="AG7" i="33"/>
  <c r="AF7" i="33"/>
  <c r="AO6" i="33"/>
  <c r="AN6" i="33"/>
  <c r="AM6" i="33"/>
  <c r="AL6" i="33"/>
  <c r="AK6" i="33"/>
  <c r="AJ6" i="33"/>
  <c r="AI6" i="33"/>
  <c r="AH6" i="33"/>
  <c r="AG6" i="33"/>
  <c r="AF6" i="33"/>
  <c r="AO5" i="33"/>
  <c r="AN5" i="33"/>
  <c r="AM5" i="33"/>
  <c r="AL5" i="33"/>
  <c r="AK5" i="33"/>
  <c r="AJ5" i="33"/>
  <c r="AI5" i="33"/>
  <c r="AH5" i="33"/>
  <c r="AG5" i="33"/>
  <c r="AF5" i="33"/>
  <c r="AO4" i="33"/>
  <c r="AN4" i="33"/>
  <c r="AM4" i="33"/>
  <c r="AL4" i="33"/>
  <c r="AK4" i="33"/>
  <c r="AJ4" i="33"/>
  <c r="AI4" i="33"/>
  <c r="AH4" i="33"/>
  <c r="AG4" i="33"/>
  <c r="AF4" i="33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<sst xmlns="http://schemas.openxmlformats.org/spreadsheetml/2006/main" count="791" uniqueCount="121">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</sst>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36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9" fontId="30" fillId="5" borderId="1" xfId="10" applyFont="1" applyFill="1" applyBorder="1" applyAlignment="1" applyProtection="1">
      <alignment horizontal="left" vertical="top" wrapText="1"/>
      <protection locked="0"/>
    </xf>
    <xf numFmtId="1" fontId="35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3"/>
      <c r="B3" s="174"/>
      <c r="C3" s="174"/>
      <c r="D3" s="175"/>
      <c r="E3" s="173" t="s">
        <v>31</v>
      </c>
      <c r="F3" s="174"/>
      <c r="G3" s="174"/>
      <c r="H3" s="175"/>
      <c r="I3" s="178" t="s">
        <v>32</v>
      </c>
      <c r="J3" s="179"/>
      <c r="K3" s="179"/>
      <c r="L3" s="180"/>
      <c r="M3" s="173" t="s">
        <v>33</v>
      </c>
      <c r="N3" s="174"/>
      <c r="O3" s="174"/>
      <c r="P3" s="175"/>
      <c r="Q3" s="163">
        <v>42095</v>
      </c>
      <c r="R3" s="164"/>
      <c r="S3" s="164"/>
      <c r="T3" s="165"/>
      <c r="U3" s="163">
        <v>42125</v>
      </c>
      <c r="V3" s="164"/>
      <c r="W3" s="164"/>
      <c r="X3" s="165"/>
      <c r="Y3" s="163">
        <v>42156</v>
      </c>
      <c r="Z3" s="164"/>
      <c r="AA3" s="164"/>
      <c r="AB3" s="165"/>
      <c r="AC3" s="163">
        <v>42186</v>
      </c>
      <c r="AD3" s="164"/>
      <c r="AE3" s="164"/>
      <c r="AF3" s="165"/>
      <c r="AG3" s="163">
        <v>42217</v>
      </c>
      <c r="AH3" s="164"/>
      <c r="AI3" s="164"/>
      <c r="AJ3" s="165"/>
      <c r="AK3" s="163">
        <v>42248</v>
      </c>
      <c r="AL3" s="164"/>
      <c r="AM3" s="164"/>
      <c r="AN3" s="165"/>
      <c r="AO3" s="163">
        <v>42278</v>
      </c>
      <c r="AP3" s="164"/>
      <c r="AQ3" s="164"/>
      <c r="AR3" s="165"/>
      <c r="AS3" s="163">
        <v>42309</v>
      </c>
      <c r="AT3" s="164"/>
      <c r="AU3" s="164"/>
      <c r="AV3" s="165"/>
      <c r="AW3" s="32"/>
      <c r="AX3" s="181">
        <v>42675</v>
      </c>
      <c r="AY3" s="182"/>
      <c r="AZ3" s="182"/>
      <c r="BA3" s="182"/>
      <c r="BB3" s="182"/>
      <c r="BC3" s="182"/>
      <c r="BD3" s="182"/>
      <c r="BE3" s="184"/>
      <c r="BF3" s="181">
        <v>42705</v>
      </c>
      <c r="BG3" s="182"/>
      <c r="BH3" s="182"/>
      <c r="BI3" s="182"/>
      <c r="BJ3" s="182"/>
      <c r="BK3" s="182"/>
      <c r="BL3" s="182"/>
      <c r="BM3" s="183"/>
      <c r="BN3" s="170">
        <v>42736</v>
      </c>
      <c r="BO3" s="171"/>
      <c r="BP3" s="171"/>
      <c r="BQ3" s="171"/>
      <c r="BR3" s="171"/>
      <c r="BS3" s="171"/>
      <c r="BT3" s="171"/>
      <c r="BU3" s="172"/>
      <c r="BV3" s="166">
        <v>42767</v>
      </c>
      <c r="BW3" s="167"/>
      <c r="BX3" s="167"/>
      <c r="BY3" s="167"/>
      <c r="BZ3" s="167"/>
      <c r="CA3" s="167"/>
      <c r="CB3" s="167"/>
      <c r="CC3" s="168"/>
      <c r="CD3" s="163">
        <v>42795</v>
      </c>
      <c r="CE3" s="164"/>
      <c r="CF3" s="164"/>
      <c r="CG3" s="164"/>
      <c r="CH3" s="164"/>
      <c r="CI3" s="164"/>
      <c r="CJ3" s="164"/>
      <c r="CK3" s="165"/>
      <c r="CL3" s="163">
        <v>42826</v>
      </c>
      <c r="CM3" s="164"/>
      <c r="CN3" s="164"/>
      <c r="CO3" s="164"/>
      <c r="CP3" s="164"/>
      <c r="CQ3" s="164"/>
      <c r="CR3" s="164"/>
      <c r="CS3" s="165"/>
      <c r="CT3" s="163">
        <v>42856</v>
      </c>
      <c r="CU3" s="164"/>
      <c r="CV3" s="164"/>
      <c r="CW3" s="164"/>
      <c r="CX3" s="164"/>
      <c r="CY3" s="164"/>
      <c r="CZ3" s="164"/>
      <c r="DA3" s="165"/>
      <c r="DB3" s="187">
        <v>42887</v>
      </c>
      <c r="DC3" s="188"/>
      <c r="DD3" s="188"/>
      <c r="DE3" s="188"/>
      <c r="DF3" s="188"/>
      <c r="DG3" s="44"/>
      <c r="DH3" s="44"/>
      <c r="DI3" s="44"/>
      <c r="DJ3" s="158" t="s">
        <v>47</v>
      </c>
      <c r="DK3" s="159"/>
      <c r="DL3" s="159"/>
      <c r="DM3" s="159"/>
      <c r="DN3" s="159"/>
      <c r="DO3" s="159"/>
      <c r="DP3" s="159"/>
      <c r="DQ3" s="160"/>
      <c r="DR3" s="189" t="s">
        <v>48</v>
      </c>
      <c r="DS3" s="190"/>
      <c r="DT3" s="190"/>
      <c r="DU3" s="190"/>
      <c r="DV3" s="190"/>
      <c r="DW3" s="190"/>
      <c r="DX3" s="190"/>
      <c r="DY3" s="191"/>
      <c r="DZ3" s="170">
        <v>42979</v>
      </c>
      <c r="EA3" s="194"/>
      <c r="EB3" s="194"/>
      <c r="EC3" s="194"/>
      <c r="ED3" s="194"/>
      <c r="EE3" s="194"/>
      <c r="EF3" s="194"/>
      <c r="EG3" s="194"/>
      <c r="EH3" s="181">
        <v>43009</v>
      </c>
      <c r="EI3" s="182"/>
      <c r="EJ3" s="182"/>
      <c r="EK3" s="182"/>
      <c r="EL3" s="182"/>
      <c r="EM3" s="182"/>
      <c r="EN3" s="182"/>
      <c r="EO3" s="183"/>
      <c r="EP3" s="170">
        <v>43040</v>
      </c>
      <c r="EQ3" s="171"/>
      <c r="ER3" s="171"/>
      <c r="ES3" s="171"/>
      <c r="ET3" s="171"/>
      <c r="EU3" s="171"/>
      <c r="EV3" s="171"/>
      <c r="EW3" s="171"/>
      <c r="EX3" s="153">
        <v>43070</v>
      </c>
      <c r="EY3" s="154"/>
      <c r="EZ3" s="154"/>
      <c r="FA3" s="154"/>
      <c r="FB3" s="154"/>
      <c r="FC3" s="154"/>
      <c r="FD3" s="154"/>
      <c r="FE3" s="154"/>
    </row>
    <row r="4" spans="1:161" ht="36" customHeight="1" x14ac:dyDescent="0.35">
      <c r="A4" s="176" t="s">
        <v>0</v>
      </c>
      <c r="B4" s="151" t="s">
        <v>1</v>
      </c>
      <c r="C4" s="151" t="s">
        <v>2</v>
      </c>
      <c r="D4" s="151" t="s">
        <v>1</v>
      </c>
      <c r="E4" s="151" t="s">
        <v>1</v>
      </c>
      <c r="F4" s="151" t="s">
        <v>2</v>
      </c>
      <c r="G4" s="151" t="s">
        <v>1</v>
      </c>
      <c r="H4" s="151" t="s">
        <v>2</v>
      </c>
      <c r="I4" s="151" t="s">
        <v>1</v>
      </c>
      <c r="J4" s="151" t="s">
        <v>2</v>
      </c>
      <c r="K4" s="151" t="s">
        <v>1</v>
      </c>
      <c r="L4" s="151" t="s">
        <v>2</v>
      </c>
      <c r="M4" s="151" t="s">
        <v>1</v>
      </c>
      <c r="N4" s="151" t="s">
        <v>2</v>
      </c>
      <c r="O4" s="151" t="s">
        <v>1</v>
      </c>
      <c r="P4" s="151" t="s">
        <v>2</v>
      </c>
      <c r="Q4" s="151" t="s">
        <v>1</v>
      </c>
      <c r="R4" s="151" t="s">
        <v>2</v>
      </c>
      <c r="S4" s="151" t="s">
        <v>1</v>
      </c>
      <c r="T4" s="151" t="s">
        <v>2</v>
      </c>
      <c r="U4" s="151" t="s">
        <v>1</v>
      </c>
      <c r="V4" s="151" t="s">
        <v>2</v>
      </c>
      <c r="W4" s="151" t="s">
        <v>1</v>
      </c>
      <c r="X4" s="151" t="s">
        <v>2</v>
      </c>
      <c r="Y4" s="151" t="s">
        <v>1</v>
      </c>
      <c r="Z4" s="151" t="s">
        <v>2</v>
      </c>
      <c r="AA4" s="151" t="s">
        <v>1</v>
      </c>
      <c r="AB4" s="151" t="s">
        <v>2</v>
      </c>
      <c r="AC4" s="151" t="s">
        <v>1</v>
      </c>
      <c r="AD4" s="151" t="s">
        <v>2</v>
      </c>
      <c r="AE4" s="151" t="s">
        <v>1</v>
      </c>
      <c r="AF4" s="151" t="s">
        <v>2</v>
      </c>
      <c r="AG4" s="151" t="s">
        <v>1</v>
      </c>
      <c r="AH4" s="151" t="s">
        <v>2</v>
      </c>
      <c r="AI4" s="151" t="s">
        <v>1</v>
      </c>
      <c r="AJ4" s="151" t="s">
        <v>2</v>
      </c>
      <c r="AK4" s="151" t="s">
        <v>1</v>
      </c>
      <c r="AL4" s="151" t="s">
        <v>2</v>
      </c>
      <c r="AM4" s="151" t="s">
        <v>1</v>
      </c>
      <c r="AN4" s="151" t="s">
        <v>2</v>
      </c>
      <c r="AO4" s="151" t="s">
        <v>1</v>
      </c>
      <c r="AP4" s="151" t="s">
        <v>2</v>
      </c>
      <c r="AQ4" s="151" t="s">
        <v>1</v>
      </c>
      <c r="AR4" s="151" t="s">
        <v>2</v>
      </c>
      <c r="AS4" s="151" t="s">
        <v>1</v>
      </c>
      <c r="AT4" s="151" t="s">
        <v>2</v>
      </c>
      <c r="AU4" s="151" t="s">
        <v>1</v>
      </c>
      <c r="AV4" s="151" t="s">
        <v>2</v>
      </c>
      <c r="AW4" s="151" t="s">
        <v>40</v>
      </c>
      <c r="AX4" s="151" t="s">
        <v>1</v>
      </c>
      <c r="AY4" s="151" t="s">
        <v>2</v>
      </c>
      <c r="AZ4" s="151" t="s">
        <v>1</v>
      </c>
      <c r="BA4" s="151" t="s">
        <v>2</v>
      </c>
      <c r="BB4" s="151" t="s">
        <v>37</v>
      </c>
      <c r="BC4" s="151" t="s">
        <v>38</v>
      </c>
      <c r="BD4" s="151" t="s">
        <v>39</v>
      </c>
      <c r="BE4" s="151" t="s">
        <v>40</v>
      </c>
      <c r="BF4" s="151" t="s">
        <v>1</v>
      </c>
      <c r="BG4" s="151" t="s">
        <v>2</v>
      </c>
      <c r="BH4" s="151" t="s">
        <v>1</v>
      </c>
      <c r="BI4" s="151" t="s">
        <v>2</v>
      </c>
      <c r="BJ4" s="151" t="s">
        <v>37</v>
      </c>
      <c r="BK4" s="151" t="s">
        <v>38</v>
      </c>
      <c r="BL4" s="151" t="s">
        <v>39</v>
      </c>
      <c r="BM4" s="151" t="s">
        <v>40</v>
      </c>
      <c r="BN4" s="169" t="s">
        <v>1</v>
      </c>
      <c r="BO4" s="169" t="s">
        <v>2</v>
      </c>
      <c r="BP4" s="169" t="s">
        <v>1</v>
      </c>
      <c r="BQ4" s="169" t="s">
        <v>2</v>
      </c>
      <c r="BR4" s="169" t="s">
        <v>37</v>
      </c>
      <c r="BS4" s="169" t="s">
        <v>38</v>
      </c>
      <c r="BT4" s="169" t="s">
        <v>39</v>
      </c>
      <c r="BU4" s="169" t="s">
        <v>40</v>
      </c>
      <c r="BV4" s="151" t="s">
        <v>1</v>
      </c>
      <c r="BW4" s="151" t="s">
        <v>2</v>
      </c>
      <c r="BX4" s="151" t="s">
        <v>1</v>
      </c>
      <c r="BY4" s="151" t="s">
        <v>2</v>
      </c>
      <c r="BZ4" s="151" t="s">
        <v>37</v>
      </c>
      <c r="CA4" s="151" t="s">
        <v>38</v>
      </c>
      <c r="CB4" s="151" t="s">
        <v>39</v>
      </c>
      <c r="CC4" s="151" t="s">
        <v>40</v>
      </c>
      <c r="CD4" s="151" t="s">
        <v>1</v>
      </c>
      <c r="CE4" s="151" t="s">
        <v>2</v>
      </c>
      <c r="CF4" s="151" t="s">
        <v>1</v>
      </c>
      <c r="CG4" s="151" t="s">
        <v>2</v>
      </c>
      <c r="CH4" s="151" t="s">
        <v>37</v>
      </c>
      <c r="CI4" s="151" t="s">
        <v>38</v>
      </c>
      <c r="CJ4" s="151" t="s">
        <v>39</v>
      </c>
      <c r="CK4" s="151" t="s">
        <v>40</v>
      </c>
      <c r="CL4" s="151" t="s">
        <v>1</v>
      </c>
      <c r="CM4" s="151" t="s">
        <v>2</v>
      </c>
      <c r="CN4" s="151" t="s">
        <v>1</v>
      </c>
      <c r="CO4" s="151" t="s">
        <v>2</v>
      </c>
      <c r="CP4" s="151" t="s">
        <v>37</v>
      </c>
      <c r="CQ4" s="151" t="s">
        <v>38</v>
      </c>
      <c r="CR4" s="151" t="s">
        <v>39</v>
      </c>
      <c r="CS4" s="151" t="s">
        <v>40</v>
      </c>
      <c r="CT4" s="161" t="s">
        <v>1</v>
      </c>
      <c r="CU4" s="161" t="s">
        <v>2</v>
      </c>
      <c r="CV4" s="161" t="s">
        <v>1</v>
      </c>
      <c r="CW4" s="161" t="s">
        <v>2</v>
      </c>
      <c r="CX4" s="161" t="s">
        <v>37</v>
      </c>
      <c r="CY4" s="161" t="s">
        <v>38</v>
      </c>
      <c r="CZ4" s="161" t="s">
        <v>39</v>
      </c>
      <c r="DA4" s="161" t="s">
        <v>40</v>
      </c>
      <c r="DB4" s="151" t="s">
        <v>1</v>
      </c>
      <c r="DC4" s="151" t="s">
        <v>2</v>
      </c>
      <c r="DD4" s="151" t="s">
        <v>1</v>
      </c>
      <c r="DE4" s="151" t="s">
        <v>2</v>
      </c>
      <c r="DF4" s="151" t="s">
        <v>37</v>
      </c>
      <c r="DG4" s="151" t="s">
        <v>38</v>
      </c>
      <c r="DH4" s="151" t="s">
        <v>39</v>
      </c>
      <c r="DI4" s="151" t="s">
        <v>40</v>
      </c>
      <c r="DJ4" s="152" t="s">
        <v>1</v>
      </c>
      <c r="DK4" s="152" t="s">
        <v>2</v>
      </c>
      <c r="DL4" s="152" t="s">
        <v>1</v>
      </c>
      <c r="DM4" s="152" t="s">
        <v>2</v>
      </c>
      <c r="DN4" s="152" t="s">
        <v>37</v>
      </c>
      <c r="DO4" s="155" t="s">
        <v>38</v>
      </c>
      <c r="DP4" s="155" t="s">
        <v>39</v>
      </c>
      <c r="DQ4" s="155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56" t="s">
        <v>38</v>
      </c>
      <c r="DX4" s="156" t="s">
        <v>39</v>
      </c>
      <c r="DY4" s="156" t="s">
        <v>40</v>
      </c>
      <c r="DZ4" s="186" t="s">
        <v>1</v>
      </c>
      <c r="EA4" s="186" t="s">
        <v>2</v>
      </c>
      <c r="EB4" s="186" t="s">
        <v>1</v>
      </c>
      <c r="EC4" s="186" t="s">
        <v>2</v>
      </c>
      <c r="ED4" s="186" t="s">
        <v>37</v>
      </c>
      <c r="EE4" s="193" t="s">
        <v>38</v>
      </c>
      <c r="EF4" s="193" t="s">
        <v>39</v>
      </c>
      <c r="EG4" s="193" t="s">
        <v>40</v>
      </c>
      <c r="EH4" s="185" t="s">
        <v>1</v>
      </c>
      <c r="EI4" s="185" t="s">
        <v>2</v>
      </c>
      <c r="EJ4" s="185" t="s">
        <v>1</v>
      </c>
      <c r="EK4" s="185" t="s">
        <v>2</v>
      </c>
      <c r="EL4" s="185" t="s">
        <v>37</v>
      </c>
      <c r="EM4" s="185" t="s">
        <v>38</v>
      </c>
      <c r="EN4" s="185" t="s">
        <v>39</v>
      </c>
      <c r="EO4" s="185" t="s">
        <v>40</v>
      </c>
      <c r="EP4" s="169" t="s">
        <v>1</v>
      </c>
      <c r="EQ4" s="169" t="s">
        <v>2</v>
      </c>
      <c r="ER4" s="169" t="s">
        <v>1</v>
      </c>
      <c r="ES4" s="169" t="s">
        <v>2</v>
      </c>
      <c r="ET4" s="169" t="s">
        <v>37</v>
      </c>
      <c r="EU4" s="169" t="s">
        <v>38</v>
      </c>
      <c r="EV4" s="80" t="s">
        <v>39</v>
      </c>
      <c r="EW4" s="80" t="s">
        <v>40</v>
      </c>
      <c r="EX4" s="150" t="s">
        <v>1</v>
      </c>
      <c r="EY4" s="150" t="s">
        <v>2</v>
      </c>
      <c r="EZ4" s="150" t="s">
        <v>1</v>
      </c>
      <c r="FA4" s="150" t="s">
        <v>2</v>
      </c>
      <c r="FB4" s="150" t="s">
        <v>37</v>
      </c>
      <c r="FC4" s="151" t="s">
        <v>38</v>
      </c>
      <c r="FD4" s="151" t="s">
        <v>39</v>
      </c>
      <c r="FE4" s="151" t="s">
        <v>40</v>
      </c>
    </row>
    <row r="5" spans="1:161" ht="15" customHeight="1" x14ac:dyDescent="0.35">
      <c r="A5" s="177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62"/>
      <c r="CU5" s="162"/>
      <c r="CV5" s="162"/>
      <c r="CW5" s="162"/>
      <c r="CX5" s="162"/>
      <c r="CY5" s="162"/>
      <c r="CZ5" s="162"/>
      <c r="DA5" s="162"/>
      <c r="DB5" s="152"/>
      <c r="DC5" s="152"/>
      <c r="DD5" s="152"/>
      <c r="DE5" s="152"/>
      <c r="DF5" s="152"/>
      <c r="DG5" s="152"/>
      <c r="DH5" s="152"/>
      <c r="DI5" s="152"/>
      <c r="DJ5" s="150"/>
      <c r="DK5" s="150"/>
      <c r="DL5" s="150"/>
      <c r="DM5" s="150"/>
      <c r="DN5" s="150"/>
      <c r="DO5" s="152"/>
      <c r="DP5" s="152"/>
      <c r="DQ5" s="152"/>
      <c r="DR5" s="192"/>
      <c r="DS5" s="192"/>
      <c r="DT5" s="192"/>
      <c r="DU5" s="192"/>
      <c r="DV5" s="192"/>
      <c r="DW5" s="157"/>
      <c r="DX5" s="157"/>
      <c r="DY5" s="157"/>
      <c r="DZ5" s="195"/>
      <c r="EA5" s="195"/>
      <c r="EB5" s="195"/>
      <c r="EC5" s="195"/>
      <c r="ED5" s="195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52"/>
      <c r="EQ5" s="152"/>
      <c r="ER5" s="152"/>
      <c r="ES5" s="152"/>
      <c r="ET5" s="152"/>
      <c r="EU5" s="152"/>
      <c r="EV5" s="79"/>
      <c r="EW5" s="79"/>
      <c r="EX5" s="150"/>
      <c r="EY5" s="150"/>
      <c r="EZ5" s="150"/>
      <c r="FA5" s="150"/>
      <c r="FB5" s="150"/>
      <c r="FC5" s="152"/>
      <c r="FD5" s="152"/>
      <c r="FE5" s="15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1" t="s">
        <v>49</v>
      </c>
      <c r="C1" s="201"/>
      <c r="D1" s="201"/>
      <c r="E1" s="201"/>
      <c r="F1" s="201" t="s">
        <v>50</v>
      </c>
      <c r="G1" s="201"/>
      <c r="H1" s="201"/>
      <c r="I1" s="201"/>
      <c r="J1" s="196" t="s">
        <v>49</v>
      </c>
      <c r="K1" s="197"/>
      <c r="L1" s="196" t="s">
        <v>50</v>
      </c>
      <c r="M1" s="197"/>
    </row>
    <row r="2" spans="1:13" ht="18.75" customHeight="1" x14ac:dyDescent="0.35">
      <c r="A2" s="198" t="s">
        <v>0</v>
      </c>
      <c r="B2" s="200" t="s">
        <v>52</v>
      </c>
      <c r="C2" s="200"/>
      <c r="D2" s="200" t="s">
        <v>39</v>
      </c>
      <c r="E2" s="200"/>
      <c r="F2" s="200" t="s">
        <v>52</v>
      </c>
      <c r="G2" s="200"/>
      <c r="H2" s="200" t="s">
        <v>39</v>
      </c>
      <c r="I2" s="200"/>
      <c r="J2" s="200" t="s">
        <v>55</v>
      </c>
      <c r="K2" s="200" t="s">
        <v>2</v>
      </c>
      <c r="L2" s="200" t="s">
        <v>55</v>
      </c>
      <c r="M2" s="200" t="s">
        <v>2</v>
      </c>
    </row>
    <row r="3" spans="1:13" ht="111" x14ac:dyDescent="0.35">
      <c r="A3" s="199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0"/>
      <c r="K3" s="200"/>
      <c r="L3" s="200"/>
      <c r="M3" s="200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10" t="s">
        <v>94</v>
      </c>
      <c r="K1" s="211"/>
      <c r="L1" s="211"/>
      <c r="M1" s="212"/>
      <c r="N1" s="210" t="s">
        <v>51</v>
      </c>
      <c r="O1" s="211"/>
      <c r="P1" s="211"/>
      <c r="Q1" s="211"/>
      <c r="R1" s="211"/>
      <c r="S1" s="212"/>
      <c r="T1" s="205" t="s">
        <v>49</v>
      </c>
      <c r="U1" s="213"/>
      <c r="V1" s="205" t="s">
        <v>50</v>
      </c>
      <c r="W1" s="213"/>
      <c r="X1" s="208" t="s">
        <v>94</v>
      </c>
      <c r="Y1" s="209"/>
    </row>
    <row r="2" spans="1:25" ht="18.75" customHeight="1" x14ac:dyDescent="0.35">
      <c r="A2" s="215" t="s">
        <v>0</v>
      </c>
      <c r="B2" s="204" t="s">
        <v>52</v>
      </c>
      <c r="C2" s="204"/>
      <c r="D2" s="204" t="s">
        <v>39</v>
      </c>
      <c r="E2" s="204"/>
      <c r="F2" s="204" t="s">
        <v>52</v>
      </c>
      <c r="G2" s="204"/>
      <c r="H2" s="204" t="s">
        <v>39</v>
      </c>
      <c r="I2" s="204"/>
      <c r="J2" s="205" t="s">
        <v>95</v>
      </c>
      <c r="K2" s="206"/>
      <c r="L2" s="205" t="s">
        <v>53</v>
      </c>
      <c r="M2" s="206"/>
      <c r="N2" s="202" t="s">
        <v>37</v>
      </c>
      <c r="O2" s="202" t="s">
        <v>38</v>
      </c>
      <c r="P2" s="202" t="s">
        <v>39</v>
      </c>
      <c r="Q2" s="202" t="s">
        <v>54</v>
      </c>
      <c r="R2" s="202" t="s">
        <v>53</v>
      </c>
      <c r="S2" s="202" t="s">
        <v>40</v>
      </c>
      <c r="T2" s="204" t="s">
        <v>55</v>
      </c>
      <c r="U2" s="204" t="s">
        <v>2</v>
      </c>
      <c r="V2" s="204" t="s">
        <v>55</v>
      </c>
      <c r="W2" s="204" t="s">
        <v>2</v>
      </c>
      <c r="X2" s="202" t="s">
        <v>96</v>
      </c>
      <c r="Y2" s="202" t="s">
        <v>97</v>
      </c>
    </row>
    <row r="3" spans="1:25" ht="111" x14ac:dyDescent="0.35">
      <c r="A3" s="21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3"/>
      <c r="O3" s="203"/>
      <c r="P3" s="203"/>
      <c r="Q3" s="203"/>
      <c r="R3" s="203"/>
      <c r="S3" s="203"/>
      <c r="T3" s="204"/>
      <c r="U3" s="204"/>
      <c r="V3" s="204"/>
      <c r="W3" s="204"/>
      <c r="X3" s="214"/>
      <c r="Y3" s="214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5">
        <v>43831</v>
      </c>
      <c r="N1" s="135">
        <v>43862</v>
      </c>
      <c r="O1" s="135">
        <v>43891</v>
      </c>
      <c r="P1" s="135">
        <v>43922</v>
      </c>
      <c r="Q1" s="135">
        <v>43952</v>
      </c>
      <c r="R1" s="135">
        <v>43983</v>
      </c>
      <c r="S1" s="135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6">
        <v>830</v>
      </c>
      <c r="N2" s="136">
        <v>726</v>
      </c>
      <c r="O2" s="136">
        <v>664</v>
      </c>
      <c r="P2" s="136">
        <v>395</v>
      </c>
      <c r="Q2" s="136">
        <v>161</v>
      </c>
      <c r="R2" s="136">
        <v>571</v>
      </c>
      <c r="S2" s="14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6">
        <v>779</v>
      </c>
      <c r="N3" s="136">
        <v>699</v>
      </c>
      <c r="O3" s="136">
        <v>674</v>
      </c>
      <c r="P3" s="136">
        <v>589</v>
      </c>
      <c r="Q3" s="136">
        <v>232</v>
      </c>
      <c r="R3" s="136">
        <v>577</v>
      </c>
      <c r="S3" s="14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6">
        <v>1021</v>
      </c>
      <c r="N4" s="136">
        <v>1012</v>
      </c>
      <c r="O4" s="136">
        <v>856</v>
      </c>
      <c r="P4" s="136">
        <v>471</v>
      </c>
      <c r="Q4" s="136">
        <v>167</v>
      </c>
      <c r="R4" s="136">
        <v>621</v>
      </c>
      <c r="S4" s="14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6">
        <v>227</v>
      </c>
      <c r="N5" s="136">
        <v>221</v>
      </c>
      <c r="O5" s="136">
        <v>205</v>
      </c>
      <c r="P5" s="136">
        <v>132</v>
      </c>
      <c r="Q5" s="136">
        <v>74</v>
      </c>
      <c r="R5" s="136">
        <v>179</v>
      </c>
      <c r="S5" s="14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6">
        <v>595</v>
      </c>
      <c r="N6" s="136">
        <v>554</v>
      </c>
      <c r="O6" s="136">
        <v>405</v>
      </c>
      <c r="P6" s="136">
        <v>218</v>
      </c>
      <c r="Q6" s="136">
        <v>144</v>
      </c>
      <c r="R6" s="136">
        <v>250</v>
      </c>
      <c r="S6" s="14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6">
        <v>682</v>
      </c>
      <c r="N7" s="136">
        <v>638</v>
      </c>
      <c r="O7" s="136">
        <v>531</v>
      </c>
      <c r="P7" s="136">
        <v>198</v>
      </c>
      <c r="Q7" s="136">
        <v>141</v>
      </c>
      <c r="R7" s="136">
        <v>462</v>
      </c>
      <c r="S7" s="14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6">
        <v>673</v>
      </c>
      <c r="N8" s="136">
        <v>613</v>
      </c>
      <c r="O8" s="136">
        <v>588</v>
      </c>
      <c r="P8" s="136">
        <v>383</v>
      </c>
      <c r="Q8" s="136">
        <v>200</v>
      </c>
      <c r="R8" s="136">
        <v>349</v>
      </c>
      <c r="S8" s="14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6">
        <v>782</v>
      </c>
      <c r="N9" s="136">
        <v>725</v>
      </c>
      <c r="O9" s="136">
        <v>646</v>
      </c>
      <c r="P9" s="136">
        <v>373</v>
      </c>
      <c r="Q9" s="136">
        <v>202</v>
      </c>
      <c r="R9" s="136">
        <v>619</v>
      </c>
      <c r="S9" s="14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15</v>
      </c>
      <c r="R10" s="136">
        <v>0</v>
      </c>
      <c r="S10" s="14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6">
        <v>851</v>
      </c>
      <c r="N11" s="136">
        <v>748</v>
      </c>
      <c r="O11" s="136">
        <v>695</v>
      </c>
      <c r="P11" s="136">
        <v>448</v>
      </c>
      <c r="Q11" s="136">
        <v>219</v>
      </c>
      <c r="R11" s="136">
        <v>537</v>
      </c>
      <c r="S11" s="14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6">
        <v>839</v>
      </c>
      <c r="N12" s="136">
        <v>749</v>
      </c>
      <c r="O12" s="136">
        <v>405</v>
      </c>
      <c r="P12" s="136">
        <v>0</v>
      </c>
      <c r="Q12" s="136">
        <v>41</v>
      </c>
      <c r="R12" s="136">
        <v>0</v>
      </c>
      <c r="S12" s="14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6">
        <v>808</v>
      </c>
      <c r="N13" s="136">
        <v>763</v>
      </c>
      <c r="O13" s="136">
        <v>706</v>
      </c>
      <c r="P13" s="136">
        <v>442</v>
      </c>
      <c r="Q13" s="136">
        <v>225</v>
      </c>
      <c r="R13" s="136">
        <v>551</v>
      </c>
      <c r="S13" s="14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6">
        <v>519</v>
      </c>
      <c r="N14" s="136">
        <v>490</v>
      </c>
      <c r="O14" s="136">
        <v>352</v>
      </c>
      <c r="P14" s="136">
        <v>179</v>
      </c>
      <c r="Q14" s="136">
        <v>132</v>
      </c>
      <c r="R14" s="136">
        <v>363</v>
      </c>
      <c r="S14" s="14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6">
        <v>832</v>
      </c>
      <c r="N15" s="136">
        <v>798</v>
      </c>
      <c r="O15" s="136">
        <v>513</v>
      </c>
      <c r="P15" s="136">
        <v>232</v>
      </c>
      <c r="Q15" s="136">
        <v>155</v>
      </c>
      <c r="R15" s="136">
        <v>536</v>
      </c>
      <c r="S15" s="14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6">
        <v>891</v>
      </c>
      <c r="N16" s="136">
        <v>826</v>
      </c>
      <c r="O16" s="136">
        <v>885</v>
      </c>
      <c r="P16" s="136">
        <v>566</v>
      </c>
      <c r="Q16" s="136">
        <v>283</v>
      </c>
      <c r="R16" s="136">
        <v>742</v>
      </c>
      <c r="S16" s="14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6">
        <v>529</v>
      </c>
      <c r="N17" s="136">
        <v>481</v>
      </c>
      <c r="O17" s="136">
        <v>359</v>
      </c>
      <c r="P17" s="136">
        <v>237</v>
      </c>
      <c r="Q17" s="136">
        <v>136</v>
      </c>
      <c r="R17" s="136">
        <v>461</v>
      </c>
      <c r="S17" s="14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6">
        <v>94</v>
      </c>
      <c r="N18" s="136">
        <v>101</v>
      </c>
      <c r="O18" s="136">
        <v>55</v>
      </c>
      <c r="P18" s="136">
        <v>0</v>
      </c>
      <c r="Q18" s="136">
        <v>16</v>
      </c>
      <c r="R18" s="136">
        <v>0</v>
      </c>
      <c r="S18" s="14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6">
        <v>726</v>
      </c>
      <c r="N19" s="136">
        <v>764</v>
      </c>
      <c r="O19" s="136">
        <v>709</v>
      </c>
      <c r="P19" s="136">
        <v>308</v>
      </c>
      <c r="Q19" s="136">
        <v>107</v>
      </c>
      <c r="R19" s="136">
        <v>287</v>
      </c>
      <c r="S19" s="14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6">
        <v>325</v>
      </c>
      <c r="N20" s="136">
        <v>330</v>
      </c>
      <c r="O20" s="136">
        <v>381</v>
      </c>
      <c r="P20" s="136">
        <v>367</v>
      </c>
      <c r="Q20" s="136">
        <v>150</v>
      </c>
      <c r="R20" s="136">
        <v>382</v>
      </c>
      <c r="S20" s="14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6">
        <v>909</v>
      </c>
      <c r="N21" s="136">
        <v>866</v>
      </c>
      <c r="O21" s="136">
        <v>803</v>
      </c>
      <c r="P21" s="136">
        <v>428</v>
      </c>
      <c r="Q21" s="136">
        <v>214</v>
      </c>
      <c r="R21" s="136">
        <v>608</v>
      </c>
      <c r="S21" s="14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6">
        <v>967</v>
      </c>
      <c r="N22" s="136">
        <v>929</v>
      </c>
      <c r="O22" s="136">
        <v>832</v>
      </c>
      <c r="P22" s="136">
        <v>336</v>
      </c>
      <c r="Q22" s="136">
        <v>145</v>
      </c>
      <c r="R22" s="136">
        <v>514</v>
      </c>
      <c r="S22" s="14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6">
        <v>855</v>
      </c>
      <c r="N23" s="136">
        <v>779</v>
      </c>
      <c r="O23" s="136">
        <v>746</v>
      </c>
      <c r="P23" s="136">
        <v>406</v>
      </c>
      <c r="Q23" s="136">
        <v>44</v>
      </c>
      <c r="R23" s="136">
        <v>493</v>
      </c>
      <c r="S23" s="14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6">
        <v>461</v>
      </c>
      <c r="N24" s="136">
        <v>388</v>
      </c>
      <c r="O24" s="136">
        <v>247</v>
      </c>
      <c r="P24" s="136">
        <v>147</v>
      </c>
      <c r="Q24" s="136">
        <v>113</v>
      </c>
      <c r="R24" s="136">
        <v>274</v>
      </c>
      <c r="S24" s="14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6">
        <v>632</v>
      </c>
      <c r="N25" s="136">
        <v>580</v>
      </c>
      <c r="O25" s="136">
        <v>450</v>
      </c>
      <c r="P25" s="136">
        <v>355</v>
      </c>
      <c r="Q25" s="136">
        <v>176</v>
      </c>
      <c r="R25" s="136">
        <v>416</v>
      </c>
      <c r="S25" s="14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10</v>
      </c>
      <c r="R26" s="136">
        <v>0</v>
      </c>
      <c r="S26" s="14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6">
        <v>729</v>
      </c>
      <c r="N27" s="136">
        <v>671</v>
      </c>
      <c r="O27" s="136">
        <v>522</v>
      </c>
      <c r="P27" s="136">
        <v>314</v>
      </c>
      <c r="Q27" s="136">
        <v>93</v>
      </c>
      <c r="R27" s="136">
        <v>486</v>
      </c>
      <c r="S27" s="14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6">
        <v>665</v>
      </c>
      <c r="N28" s="136">
        <v>613</v>
      </c>
      <c r="O28" s="136">
        <v>571</v>
      </c>
      <c r="P28" s="136">
        <v>180</v>
      </c>
      <c r="Q28" s="136">
        <v>121</v>
      </c>
      <c r="R28" s="136">
        <v>368</v>
      </c>
      <c r="S28" s="14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6">
        <v>343</v>
      </c>
      <c r="N29" s="136">
        <v>291</v>
      </c>
      <c r="O29" s="136">
        <v>277</v>
      </c>
      <c r="P29" s="136">
        <v>359</v>
      </c>
      <c r="Q29" s="136">
        <v>138</v>
      </c>
      <c r="R29" s="136">
        <v>351</v>
      </c>
      <c r="S29" s="14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6">
        <v>374</v>
      </c>
      <c r="N30" s="136">
        <v>411</v>
      </c>
      <c r="O30" s="136">
        <v>350</v>
      </c>
      <c r="P30" s="136">
        <v>362</v>
      </c>
      <c r="Q30" s="136">
        <v>101</v>
      </c>
      <c r="R30" s="136">
        <v>237</v>
      </c>
      <c r="S30" s="14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6">
        <v>658</v>
      </c>
      <c r="N31" s="136">
        <v>613</v>
      </c>
      <c r="O31" s="136">
        <v>580</v>
      </c>
      <c r="P31" s="136">
        <v>525</v>
      </c>
      <c r="Q31" s="136">
        <v>165</v>
      </c>
      <c r="R31" s="136">
        <v>409</v>
      </c>
      <c r="S31" s="14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6">
        <v>208</v>
      </c>
      <c r="N32" s="136">
        <v>185</v>
      </c>
      <c r="O32" s="136">
        <v>199</v>
      </c>
      <c r="P32" s="136">
        <v>177</v>
      </c>
      <c r="Q32" s="136">
        <v>62</v>
      </c>
      <c r="R32" s="136">
        <v>145</v>
      </c>
      <c r="S32" s="13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6">
        <v>35</v>
      </c>
      <c r="N33" s="136">
        <v>44</v>
      </c>
      <c r="O33" s="136">
        <v>42</v>
      </c>
      <c r="P33" s="136">
        <v>10</v>
      </c>
      <c r="Q33" s="136">
        <v>1</v>
      </c>
      <c r="R33" s="136">
        <v>1</v>
      </c>
      <c r="S33" s="14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1</v>
      </c>
      <c r="R34" s="136">
        <v>0</v>
      </c>
      <c r="S34" s="14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2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6">
        <v>37</v>
      </c>
      <c r="N35" s="136">
        <v>48</v>
      </c>
      <c r="O35" s="136">
        <v>19</v>
      </c>
      <c r="P35" s="136">
        <v>7</v>
      </c>
      <c r="Q35" s="136">
        <v>1</v>
      </c>
      <c r="R35" s="136">
        <v>1</v>
      </c>
      <c r="S35" s="14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2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6">
        <v>2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4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1" t="s">
        <v>49</v>
      </c>
      <c r="C1" s="201"/>
      <c r="D1" s="201"/>
      <c r="E1" s="201"/>
      <c r="F1" s="201" t="s">
        <v>50</v>
      </c>
      <c r="G1" s="201"/>
      <c r="H1" s="201"/>
      <c r="I1" s="201"/>
      <c r="J1" s="218" t="s">
        <v>49</v>
      </c>
      <c r="K1" s="197"/>
      <c r="L1" s="218" t="s">
        <v>50</v>
      </c>
      <c r="M1" s="197"/>
    </row>
    <row r="2" spans="1:13" ht="18.5" x14ac:dyDescent="0.35">
      <c r="B2" s="217" t="s">
        <v>52</v>
      </c>
      <c r="C2" s="217"/>
      <c r="D2" s="217" t="s">
        <v>39</v>
      </c>
      <c r="E2" s="217"/>
      <c r="F2" s="217" t="s">
        <v>52</v>
      </c>
      <c r="G2" s="217"/>
      <c r="H2" s="217" t="s">
        <v>39</v>
      </c>
      <c r="I2" s="217"/>
      <c r="J2" s="217" t="s">
        <v>55</v>
      </c>
      <c r="K2" s="217" t="s">
        <v>2</v>
      </c>
      <c r="L2" s="217" t="s">
        <v>55</v>
      </c>
      <c r="M2" s="217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17"/>
      <c r="K3" s="217"/>
      <c r="L3" s="217"/>
      <c r="M3" s="217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3">
        <v>4276.5</v>
      </c>
      <c r="C5" s="133">
        <v>4240.5</v>
      </c>
      <c r="D5" s="133">
        <v>2055</v>
      </c>
      <c r="E5" s="133">
        <v>1588.25</v>
      </c>
      <c r="F5" s="133">
        <v>3960</v>
      </c>
      <c r="G5" s="133">
        <v>4239.75</v>
      </c>
      <c r="H5" s="133">
        <v>1440</v>
      </c>
      <c r="I5" s="133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4"/>
      <c r="C6" s="134"/>
      <c r="D6" s="134"/>
      <c r="E6" s="134"/>
      <c r="F6" s="134">
        <v>4092</v>
      </c>
      <c r="G6" s="134"/>
      <c r="H6" s="134">
        <v>1488</v>
      </c>
      <c r="I6" s="134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zoomScale="70" zoomScaleNormal="70" workbookViewId="0">
      <selection activeCell="AN2" sqref="AN2:AO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8" width="12.81640625" customWidth="1"/>
    <col min="29" max="30" width="15.6328125" customWidth="1"/>
    <col min="31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29" t="s">
        <v>49</v>
      </c>
      <c r="E1" s="234"/>
      <c r="F1" s="234"/>
      <c r="G1" s="234"/>
      <c r="H1" s="234"/>
      <c r="I1" s="234"/>
      <c r="J1" s="234"/>
      <c r="K1" s="235"/>
      <c r="L1" s="229" t="s">
        <v>50</v>
      </c>
      <c r="M1" s="234"/>
      <c r="N1" s="234"/>
      <c r="O1" s="234"/>
      <c r="P1" s="234"/>
      <c r="Q1" s="234"/>
      <c r="R1" s="234"/>
      <c r="S1" s="235"/>
      <c r="T1" s="229" t="s">
        <v>94</v>
      </c>
      <c r="U1" s="230"/>
      <c r="V1" s="230"/>
      <c r="W1" s="226"/>
      <c r="X1" s="231" t="s">
        <v>51</v>
      </c>
      <c r="Y1" s="231"/>
      <c r="Z1" s="231"/>
      <c r="AA1" s="231"/>
      <c r="AB1" s="231"/>
      <c r="AC1" s="231"/>
      <c r="AD1" s="231"/>
      <c r="AE1" s="231"/>
      <c r="AF1" s="219" t="s">
        <v>49</v>
      </c>
      <c r="AG1" s="220"/>
      <c r="AH1" s="220"/>
      <c r="AI1" s="221"/>
      <c r="AJ1" s="219" t="s">
        <v>50</v>
      </c>
      <c r="AK1" s="220"/>
      <c r="AL1" s="220"/>
      <c r="AM1" s="221"/>
      <c r="AN1" s="225" t="s">
        <v>94</v>
      </c>
      <c r="AO1" s="226"/>
      <c r="AQ1" s="205" t="s">
        <v>49</v>
      </c>
      <c r="AR1" s="213"/>
      <c r="AS1" s="205" t="s">
        <v>50</v>
      </c>
      <c r="AT1" s="213"/>
    </row>
    <row r="2" spans="1:46" ht="67.5" customHeight="1" x14ac:dyDescent="0.35">
      <c r="A2" s="232" t="s">
        <v>0</v>
      </c>
      <c r="D2" s="227" t="s">
        <v>52</v>
      </c>
      <c r="E2" s="227"/>
      <c r="F2" s="227" t="s">
        <v>39</v>
      </c>
      <c r="G2" s="227"/>
      <c r="H2" s="219" t="s">
        <v>101</v>
      </c>
      <c r="I2" s="221"/>
      <c r="J2" s="219" t="s">
        <v>102</v>
      </c>
      <c r="K2" s="221"/>
      <c r="L2" s="227" t="s">
        <v>52</v>
      </c>
      <c r="M2" s="227"/>
      <c r="N2" s="227" t="s">
        <v>39</v>
      </c>
      <c r="O2" s="227"/>
      <c r="P2" s="219" t="s">
        <v>101</v>
      </c>
      <c r="Q2" s="221"/>
      <c r="R2" s="219" t="s">
        <v>102</v>
      </c>
      <c r="S2" s="221"/>
      <c r="T2" s="219" t="s">
        <v>95</v>
      </c>
      <c r="U2" s="226"/>
      <c r="V2" s="219" t="s">
        <v>53</v>
      </c>
      <c r="W2" s="226"/>
      <c r="X2" s="227" t="s">
        <v>37</v>
      </c>
      <c r="Y2" s="222" t="s">
        <v>38</v>
      </c>
      <c r="Z2" s="222" t="s">
        <v>39</v>
      </c>
      <c r="AA2" s="222" t="s">
        <v>101</v>
      </c>
      <c r="AB2" s="222" t="s">
        <v>102</v>
      </c>
      <c r="AC2" s="222" t="s">
        <v>54</v>
      </c>
      <c r="AD2" s="222" t="s">
        <v>53</v>
      </c>
      <c r="AE2" s="222" t="s">
        <v>40</v>
      </c>
      <c r="AF2" s="227" t="s">
        <v>55</v>
      </c>
      <c r="AG2" s="227" t="s">
        <v>2</v>
      </c>
      <c r="AH2" s="222" t="s">
        <v>101</v>
      </c>
      <c r="AI2" s="222" t="s">
        <v>102</v>
      </c>
      <c r="AJ2" s="227" t="s">
        <v>55</v>
      </c>
      <c r="AK2" s="227" t="s">
        <v>2</v>
      </c>
      <c r="AL2" s="222" t="s">
        <v>101</v>
      </c>
      <c r="AM2" s="222" t="s">
        <v>102</v>
      </c>
      <c r="AN2" s="222" t="s">
        <v>96</v>
      </c>
      <c r="AO2" s="222" t="s">
        <v>97</v>
      </c>
      <c r="AQ2" s="204" t="s">
        <v>55</v>
      </c>
      <c r="AR2" s="204" t="s">
        <v>2</v>
      </c>
      <c r="AS2" s="204" t="s">
        <v>55</v>
      </c>
      <c r="AT2" s="204" t="s">
        <v>2</v>
      </c>
    </row>
    <row r="3" spans="1:46" ht="111" x14ac:dyDescent="0.35">
      <c r="A3" s="233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27"/>
      <c r="Y3" s="224"/>
      <c r="Z3" s="224"/>
      <c r="AA3" s="224"/>
      <c r="AB3" s="224"/>
      <c r="AC3" s="223"/>
      <c r="AD3" s="224"/>
      <c r="AE3" s="224"/>
      <c r="AF3" s="227"/>
      <c r="AG3" s="227"/>
      <c r="AH3" s="224"/>
      <c r="AI3" s="224"/>
      <c r="AJ3" s="227"/>
      <c r="AK3" s="227"/>
      <c r="AL3" s="224"/>
      <c r="AM3" s="224"/>
      <c r="AN3" s="228"/>
      <c r="AO3" s="228"/>
      <c r="AQ3" s="204"/>
      <c r="AR3" s="204"/>
      <c r="AS3" s="204"/>
      <c r="AT3" s="204"/>
    </row>
    <row r="4" spans="1:46" ht="25.5" customHeight="1" x14ac:dyDescent="0.35">
      <c r="A4" s="143" t="s">
        <v>3</v>
      </c>
      <c r="B4" s="144" t="s">
        <v>117</v>
      </c>
      <c r="C4" s="147"/>
      <c r="D4" s="90">
        <v>2105</v>
      </c>
      <c r="E4" s="90">
        <v>1625.5</v>
      </c>
      <c r="F4" s="90">
        <v>1157.5</v>
      </c>
      <c r="G4" s="90">
        <v>1478.3333333333333</v>
      </c>
      <c r="H4" s="90">
        <v>0</v>
      </c>
      <c r="I4" s="90">
        <v>0</v>
      </c>
      <c r="J4" s="90">
        <v>300</v>
      </c>
      <c r="K4" s="90">
        <v>100.5</v>
      </c>
      <c r="L4" s="90">
        <v>1440</v>
      </c>
      <c r="M4" s="90">
        <v>1242</v>
      </c>
      <c r="N4" s="90">
        <v>1276</v>
      </c>
      <c r="O4" s="90">
        <v>1308</v>
      </c>
      <c r="P4" s="90">
        <v>0</v>
      </c>
      <c r="Q4" s="90">
        <v>0</v>
      </c>
      <c r="R4" s="90">
        <v>20</v>
      </c>
      <c r="S4" s="90">
        <v>12</v>
      </c>
      <c r="T4" s="90">
        <v>0</v>
      </c>
      <c r="U4" s="90">
        <v>0</v>
      </c>
      <c r="V4" s="90">
        <v>0</v>
      </c>
      <c r="W4" s="90">
        <v>0</v>
      </c>
      <c r="X4" s="90">
        <v>1138</v>
      </c>
      <c r="Y4" s="127">
        <f>SUM(E4+M4)/X4</f>
        <v>2.5197715289982425</v>
      </c>
      <c r="Z4" s="127">
        <f>SUM(G4+O4)/X4</f>
        <v>2.448447568834212</v>
      </c>
      <c r="AA4" s="127">
        <f>SUM(I4+Q4)/X4</f>
        <v>0</v>
      </c>
      <c r="AB4" s="127">
        <f>SUM(K4+S4)/X4</f>
        <v>9.8857644991212648E-2</v>
      </c>
      <c r="AC4" s="115">
        <f>SUM(U4)/X4</f>
        <v>0</v>
      </c>
      <c r="AD4" s="90">
        <f>SUM(W4)/X4</f>
        <v>0</v>
      </c>
      <c r="AE4" s="138">
        <f>SUM(Y4:AD4)</f>
        <v>5.0670767428236676</v>
      </c>
      <c r="AF4" s="128">
        <f>(E4)/D4</f>
        <v>0.77220902612826603</v>
      </c>
      <c r="AG4" s="128">
        <f>IFERROR(G4/F4,0)</f>
        <v>1.2771778257739381</v>
      </c>
      <c r="AH4" s="128">
        <f>IFERROR(I4/H4,0)</f>
        <v>0</v>
      </c>
      <c r="AI4" s="128">
        <f>IFERROR(K4/J4,0)</f>
        <v>0.33500000000000002</v>
      </c>
      <c r="AJ4" s="128">
        <f>M4/L4</f>
        <v>0.86250000000000004</v>
      </c>
      <c r="AK4" s="128">
        <f>O4/N4</f>
        <v>1.025078369905956</v>
      </c>
      <c r="AL4" s="128">
        <f>IFERROR(P4/Q4,0)</f>
        <v>0</v>
      </c>
      <c r="AM4" s="128">
        <f>IFERROR(S4/R4,0)</f>
        <v>0.6</v>
      </c>
      <c r="AN4" s="128">
        <f>IFERROR(U4/T4,0)</f>
        <v>0</v>
      </c>
      <c r="AO4" s="128">
        <f>IFERROR(W4/V4,0)</f>
        <v>0</v>
      </c>
      <c r="AQ4" s="131">
        <f>SUM(E4+I4)/(D4+H4)</f>
        <v>0.77220902612826603</v>
      </c>
      <c r="AR4" s="131">
        <f>SUM(G4+K4)/(F4+J4)</f>
        <v>1.0832475700400228</v>
      </c>
      <c r="AS4" s="131">
        <f>SUM(M4+Q4)/(L4+P4)</f>
        <v>0.86250000000000004</v>
      </c>
      <c r="AT4" s="131">
        <f>SUM(O4+S4)/(N4+R4)</f>
        <v>1.0185185185185186</v>
      </c>
    </row>
    <row r="5" spans="1:46" ht="25.5" customHeight="1" x14ac:dyDescent="0.35">
      <c r="A5" s="143" t="s">
        <v>4</v>
      </c>
      <c r="B5" s="144" t="s">
        <v>106</v>
      </c>
      <c r="C5" s="147"/>
      <c r="D5" s="145">
        <v>1648.5</v>
      </c>
      <c r="E5" s="145">
        <v>1368.9166666666665</v>
      </c>
      <c r="F5" s="145">
        <v>1435</v>
      </c>
      <c r="G5" s="145">
        <v>1531.5</v>
      </c>
      <c r="H5" s="145">
        <v>480</v>
      </c>
      <c r="I5" s="145">
        <v>329.5</v>
      </c>
      <c r="J5" s="145">
        <v>80</v>
      </c>
      <c r="K5" s="145">
        <v>24</v>
      </c>
      <c r="L5" s="91">
        <v>1440</v>
      </c>
      <c r="M5" s="91">
        <v>1131</v>
      </c>
      <c r="N5" s="92">
        <v>1348</v>
      </c>
      <c r="O5" s="91">
        <v>1224</v>
      </c>
      <c r="P5" s="91">
        <v>0</v>
      </c>
      <c r="Q5" s="92">
        <v>180</v>
      </c>
      <c r="R5" s="92">
        <v>80</v>
      </c>
      <c r="S5" s="92">
        <v>36</v>
      </c>
      <c r="T5" s="92">
        <v>0</v>
      </c>
      <c r="U5" s="92">
        <v>0</v>
      </c>
      <c r="V5" s="92">
        <v>0</v>
      </c>
      <c r="W5" s="92">
        <v>0</v>
      </c>
      <c r="X5" s="92">
        <v>855</v>
      </c>
      <c r="Y5" s="127">
        <f t="shared" ref="Y5:Y20" si="0">SUM(E5+M5)/X5</f>
        <v>2.9238791423001946</v>
      </c>
      <c r="Z5" s="127">
        <f t="shared" ref="Z5:Z20" si="1">SUM(G5+O5)/X5</f>
        <v>3.2228070175438597</v>
      </c>
      <c r="AA5" s="127">
        <f t="shared" ref="AA5:AA20" si="2">SUM(I5+Q5)/X5</f>
        <v>0.59590643274853805</v>
      </c>
      <c r="AB5" s="127">
        <f t="shared" ref="AB5:AB20" si="3">SUM(K5+S5)/X5</f>
        <v>7.0175438596491224E-2</v>
      </c>
      <c r="AC5" s="127">
        <f t="shared" ref="AC5:AC20" si="4">SUM(U5)/X5</f>
        <v>0</v>
      </c>
      <c r="AD5" s="129">
        <f t="shared" ref="AD5:AD20" si="5">SUM(W5)/X5</f>
        <v>0</v>
      </c>
      <c r="AE5" s="137">
        <f t="shared" ref="AE5:AE20" si="6">SUM(Y5:AD5)</f>
        <v>6.8127680311890835</v>
      </c>
      <c r="AF5" s="128">
        <f t="shared" ref="AF5:AF30" si="7">(E5)/D5</f>
        <v>0.83040137498736211</v>
      </c>
      <c r="AG5" s="128">
        <f t="shared" ref="AG5:AG30" si="8">IFERROR(G5/F5,0)</f>
        <v>1.067247386759582</v>
      </c>
      <c r="AH5" s="128">
        <f t="shared" ref="AH5:AH30" si="9">IFERROR(I5/H5,0)</f>
        <v>0.68645833333333328</v>
      </c>
      <c r="AI5" s="128">
        <f t="shared" ref="AI5:AI30" si="10">IFERROR(K5/J5,0)</f>
        <v>0.3</v>
      </c>
      <c r="AJ5" s="128">
        <f t="shared" ref="AJ5:AJ30" si="11">M5/L5</f>
        <v>0.78541666666666665</v>
      </c>
      <c r="AK5" s="128">
        <f t="shared" ref="AK5:AK30" si="12">O5/N5</f>
        <v>0.90801186943620182</v>
      </c>
      <c r="AL5" s="128">
        <f t="shared" ref="AL5:AL30" si="13">IFERROR(P5/Q5,0)</f>
        <v>0</v>
      </c>
      <c r="AM5" s="128">
        <f t="shared" ref="AM5:AM30" si="14">IFERROR(S5/R5,0)</f>
        <v>0.45</v>
      </c>
      <c r="AN5" s="128">
        <f t="shared" ref="AN5:AN30" si="15">IFERROR(U5/T5,0)</f>
        <v>0</v>
      </c>
      <c r="AO5" s="128">
        <f t="shared" ref="AO5:AO30" si="16">IFERROR(W5/V5,0)</f>
        <v>0</v>
      </c>
      <c r="AQ5" s="131">
        <f t="shared" ref="AQ5:AQ28" si="17">SUM(E5+I5)/(D5+H5)</f>
        <v>0.79794064677785603</v>
      </c>
      <c r="AR5" s="131">
        <f t="shared" ref="AR5:AR28" si="18">SUM(G5+K5)/(F5+J5)</f>
        <v>1.0267326732673268</v>
      </c>
      <c r="AS5" s="131">
        <f t="shared" ref="AS5:AS28" si="19">SUM(M5+Q5)/(L5+P5)</f>
        <v>0.91041666666666665</v>
      </c>
      <c r="AT5" s="131">
        <f t="shared" ref="AT5:AT28" si="20">SUM(O5+S5)/(N5+R5)</f>
        <v>0.88235294117647056</v>
      </c>
    </row>
    <row r="6" spans="1:46" ht="25.5" customHeight="1" x14ac:dyDescent="0.35">
      <c r="A6" s="143" t="s">
        <v>5</v>
      </c>
      <c r="B6" s="144" t="s">
        <v>107</v>
      </c>
      <c r="C6" s="147"/>
      <c r="D6" s="90">
        <v>2195.5</v>
      </c>
      <c r="E6" s="91">
        <v>1605.5</v>
      </c>
      <c r="F6" s="91">
        <v>1155.5</v>
      </c>
      <c r="G6" s="91">
        <v>1294</v>
      </c>
      <c r="H6" s="91">
        <v>160</v>
      </c>
      <c r="I6" s="91">
        <v>132</v>
      </c>
      <c r="J6" s="91">
        <v>160</v>
      </c>
      <c r="K6" s="91">
        <v>64</v>
      </c>
      <c r="L6" s="91">
        <v>1080</v>
      </c>
      <c r="M6" s="91">
        <v>1079</v>
      </c>
      <c r="N6" s="92">
        <v>1440</v>
      </c>
      <c r="O6" s="91">
        <v>1332</v>
      </c>
      <c r="P6" s="91">
        <v>0</v>
      </c>
      <c r="Q6" s="92">
        <v>0</v>
      </c>
      <c r="R6" s="92">
        <v>0</v>
      </c>
      <c r="S6" s="92">
        <v>0</v>
      </c>
      <c r="T6" s="146">
        <v>0</v>
      </c>
      <c r="U6" s="146">
        <v>0</v>
      </c>
      <c r="V6" s="92">
        <v>0</v>
      </c>
      <c r="W6" s="92">
        <v>0</v>
      </c>
      <c r="X6" s="92">
        <v>1041</v>
      </c>
      <c r="Y6" s="127">
        <f t="shared" si="0"/>
        <v>2.5787704130643614</v>
      </c>
      <c r="Z6" s="127">
        <f t="shared" si="1"/>
        <v>2.5225744476464937</v>
      </c>
      <c r="AA6" s="127">
        <f t="shared" si="2"/>
        <v>0.12680115273775217</v>
      </c>
      <c r="AB6" s="127">
        <f t="shared" si="3"/>
        <v>6.147934678194044E-2</v>
      </c>
      <c r="AC6" s="127">
        <f t="shared" si="4"/>
        <v>0</v>
      </c>
      <c r="AD6" s="129">
        <f t="shared" si="5"/>
        <v>0</v>
      </c>
      <c r="AE6" s="137">
        <f t="shared" si="6"/>
        <v>5.2896253602305467</v>
      </c>
      <c r="AF6" s="128">
        <f t="shared" si="7"/>
        <v>0.73126850375768615</v>
      </c>
      <c r="AG6" s="128">
        <f t="shared" si="8"/>
        <v>1.1198615318044136</v>
      </c>
      <c r="AH6" s="128">
        <f t="shared" si="9"/>
        <v>0.82499999999999996</v>
      </c>
      <c r="AI6" s="128">
        <f t="shared" si="10"/>
        <v>0.4</v>
      </c>
      <c r="AJ6" s="128">
        <f t="shared" si="11"/>
        <v>0.99907407407407411</v>
      </c>
      <c r="AK6" s="128">
        <f t="shared" si="12"/>
        <v>0.92500000000000004</v>
      </c>
      <c r="AL6" s="128">
        <f t="shared" si="13"/>
        <v>0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1">
        <f t="shared" si="17"/>
        <v>0.73763532158777334</v>
      </c>
      <c r="AR6" s="131">
        <f t="shared" si="18"/>
        <v>1.0323071075636641</v>
      </c>
      <c r="AS6" s="131">
        <f t="shared" si="19"/>
        <v>0.99907407407407411</v>
      </c>
      <c r="AT6" s="131">
        <f t="shared" si="20"/>
        <v>0.92500000000000004</v>
      </c>
    </row>
    <row r="7" spans="1:46" ht="25.25" customHeight="1" x14ac:dyDescent="0.35">
      <c r="A7" s="143" t="s">
        <v>6</v>
      </c>
      <c r="B7" s="144" t="s">
        <v>108</v>
      </c>
      <c r="C7" s="147"/>
      <c r="D7" s="90">
        <v>1947.5</v>
      </c>
      <c r="E7" s="91">
        <v>1181.5</v>
      </c>
      <c r="F7" s="91">
        <v>918.5</v>
      </c>
      <c r="G7" s="91">
        <v>920.5</v>
      </c>
      <c r="H7" s="91">
        <v>0</v>
      </c>
      <c r="I7" s="91">
        <v>42</v>
      </c>
      <c r="J7" s="91">
        <v>160</v>
      </c>
      <c r="K7" s="91">
        <v>96</v>
      </c>
      <c r="L7" s="91">
        <v>720</v>
      </c>
      <c r="M7" s="91">
        <v>744</v>
      </c>
      <c r="N7" s="92">
        <v>720</v>
      </c>
      <c r="O7" s="91">
        <v>720</v>
      </c>
      <c r="P7" s="91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543</v>
      </c>
      <c r="Y7" s="127">
        <f t="shared" si="0"/>
        <v>3.5460405156537753</v>
      </c>
      <c r="Z7" s="127">
        <f t="shared" si="1"/>
        <v>3.0211786372007365</v>
      </c>
      <c r="AA7" s="127">
        <f t="shared" si="2"/>
        <v>7.7348066298342538E-2</v>
      </c>
      <c r="AB7" s="127">
        <f t="shared" si="3"/>
        <v>0.17679558011049723</v>
      </c>
      <c r="AC7" s="127">
        <f t="shared" si="4"/>
        <v>0</v>
      </c>
      <c r="AD7" s="129">
        <f t="shared" si="5"/>
        <v>0</v>
      </c>
      <c r="AE7" s="137">
        <f t="shared" si="6"/>
        <v>6.8213627992633512</v>
      </c>
      <c r="AF7" s="128">
        <f t="shared" si="7"/>
        <v>0.60667522464698331</v>
      </c>
      <c r="AG7" s="128">
        <f t="shared" si="8"/>
        <v>1.0021774632553075</v>
      </c>
      <c r="AH7" s="128">
        <f t="shared" si="9"/>
        <v>0</v>
      </c>
      <c r="AI7" s="128">
        <f t="shared" si="10"/>
        <v>0.6</v>
      </c>
      <c r="AJ7" s="128">
        <f t="shared" si="11"/>
        <v>1.0333333333333334</v>
      </c>
      <c r="AK7" s="128">
        <f t="shared" si="12"/>
        <v>1</v>
      </c>
      <c r="AL7" s="128">
        <f t="shared" si="13"/>
        <v>0</v>
      </c>
      <c r="AM7" s="128">
        <f t="shared" si="14"/>
        <v>0</v>
      </c>
      <c r="AN7" s="128">
        <f t="shared" si="15"/>
        <v>0</v>
      </c>
      <c r="AO7" s="128">
        <f t="shared" si="16"/>
        <v>0</v>
      </c>
      <c r="AQ7" s="131">
        <f t="shared" si="17"/>
        <v>0.62824133504492941</v>
      </c>
      <c r="AR7" s="131">
        <f>SUM(G7+K7)/(F7+J7)</f>
        <v>0.94251274918868799</v>
      </c>
      <c r="AS7" s="131">
        <f t="shared" si="19"/>
        <v>1.0333333333333334</v>
      </c>
      <c r="AT7" s="131">
        <f t="shared" si="20"/>
        <v>1</v>
      </c>
    </row>
    <row r="8" spans="1:46" ht="25.5" customHeight="1" x14ac:dyDescent="0.35">
      <c r="A8" s="143" t="s">
        <v>7</v>
      </c>
      <c r="B8" s="144" t="s">
        <v>106</v>
      </c>
      <c r="C8" s="147"/>
      <c r="D8" s="90">
        <v>1332.5</v>
      </c>
      <c r="E8" s="91">
        <v>931.5</v>
      </c>
      <c r="F8" s="91">
        <v>1505</v>
      </c>
      <c r="G8" s="91">
        <v>965.5</v>
      </c>
      <c r="H8" s="91">
        <v>0</v>
      </c>
      <c r="I8" s="91">
        <v>0</v>
      </c>
      <c r="J8" s="91">
        <v>0</v>
      </c>
      <c r="K8" s="91">
        <v>0</v>
      </c>
      <c r="L8" s="91">
        <v>720</v>
      </c>
      <c r="M8" s="91">
        <v>720</v>
      </c>
      <c r="N8" s="92">
        <v>720</v>
      </c>
      <c r="O8" s="91">
        <v>720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479</v>
      </c>
      <c r="Y8" s="127">
        <f t="shared" si="0"/>
        <v>3.4478079331941545</v>
      </c>
      <c r="Z8" s="127">
        <f t="shared" si="1"/>
        <v>3.5187891440501042</v>
      </c>
      <c r="AA8" s="127">
        <f t="shared" si="2"/>
        <v>0</v>
      </c>
      <c r="AB8" s="127">
        <f t="shared" si="3"/>
        <v>0</v>
      </c>
      <c r="AC8" s="127">
        <f t="shared" si="4"/>
        <v>0</v>
      </c>
      <c r="AD8" s="129">
        <f t="shared" si="5"/>
        <v>0</v>
      </c>
      <c r="AE8" s="137">
        <f t="shared" si="6"/>
        <v>6.9665970772442591</v>
      </c>
      <c r="AF8" s="128">
        <f t="shared" si="7"/>
        <v>0.69906191369606008</v>
      </c>
      <c r="AG8" s="128">
        <f t="shared" si="8"/>
        <v>0.64152823920265778</v>
      </c>
      <c r="AH8" s="128">
        <f t="shared" si="9"/>
        <v>0</v>
      </c>
      <c r="AI8" s="128">
        <f t="shared" si="10"/>
        <v>0</v>
      </c>
      <c r="AJ8" s="128">
        <f t="shared" si="11"/>
        <v>1</v>
      </c>
      <c r="AK8" s="128">
        <f t="shared" si="12"/>
        <v>1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1">
        <f t="shared" si="17"/>
        <v>0.69906191369606008</v>
      </c>
      <c r="AR8" s="131">
        <f t="shared" si="18"/>
        <v>0.64152823920265778</v>
      </c>
      <c r="AS8" s="131">
        <f t="shared" si="19"/>
        <v>1</v>
      </c>
      <c r="AT8" s="131">
        <f t="shared" si="20"/>
        <v>1</v>
      </c>
    </row>
    <row r="9" spans="1:46" ht="25.5" customHeight="1" x14ac:dyDescent="0.35">
      <c r="A9" s="143" t="s">
        <v>8</v>
      </c>
      <c r="B9" s="144" t="s">
        <v>109</v>
      </c>
      <c r="C9" s="147"/>
      <c r="D9" s="90">
        <v>3095.333333333333</v>
      </c>
      <c r="E9" s="91">
        <v>2579.583333333333</v>
      </c>
      <c r="F9" s="91">
        <v>1171</v>
      </c>
      <c r="G9" s="91">
        <v>819</v>
      </c>
      <c r="H9" s="91">
        <v>0</v>
      </c>
      <c r="I9" s="91">
        <v>0</v>
      </c>
      <c r="J9" s="91">
        <v>0</v>
      </c>
      <c r="K9" s="91">
        <v>0</v>
      </c>
      <c r="L9" s="91">
        <v>2160</v>
      </c>
      <c r="M9" s="91">
        <v>2051</v>
      </c>
      <c r="N9" s="92">
        <v>720</v>
      </c>
      <c r="O9" s="91">
        <v>529.5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391</v>
      </c>
      <c r="Y9" s="127">
        <f t="shared" si="0"/>
        <v>11.842924126172207</v>
      </c>
      <c r="Z9" s="127">
        <f t="shared" si="1"/>
        <v>3.448849104859335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7">
        <f t="shared" si="6"/>
        <v>15.291773231031542</v>
      </c>
      <c r="AF9" s="128">
        <f t="shared" si="7"/>
        <v>0.83337820374757698</v>
      </c>
      <c r="AG9" s="128">
        <f t="shared" si="8"/>
        <v>0.69940222032450894</v>
      </c>
      <c r="AH9" s="128">
        <f t="shared" si="9"/>
        <v>0</v>
      </c>
      <c r="AI9" s="128">
        <f t="shared" si="10"/>
        <v>0</v>
      </c>
      <c r="AJ9" s="128">
        <f t="shared" si="11"/>
        <v>0.94953703703703707</v>
      </c>
      <c r="AK9" s="128">
        <f t="shared" si="12"/>
        <v>0.73541666666666672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1">
        <f t="shared" si="17"/>
        <v>0.83337820374757698</v>
      </c>
      <c r="AR9" s="131">
        <f t="shared" si="18"/>
        <v>0.69940222032450894</v>
      </c>
      <c r="AS9" s="131">
        <f t="shared" si="19"/>
        <v>0.94953703703703707</v>
      </c>
      <c r="AT9" s="131">
        <f t="shared" si="20"/>
        <v>0.73541666666666672</v>
      </c>
    </row>
    <row r="10" spans="1:46" ht="25.5" customHeight="1" x14ac:dyDescent="0.35">
      <c r="A10" s="143" t="s">
        <v>9</v>
      </c>
      <c r="B10" s="144" t="s">
        <v>106</v>
      </c>
      <c r="C10" s="147"/>
      <c r="D10" s="90">
        <v>1950</v>
      </c>
      <c r="E10" s="91">
        <v>1552.25</v>
      </c>
      <c r="F10" s="91">
        <v>1334</v>
      </c>
      <c r="G10" s="91">
        <v>1444.5</v>
      </c>
      <c r="H10" s="91">
        <v>0</v>
      </c>
      <c r="I10" s="91">
        <v>0</v>
      </c>
      <c r="J10" s="91">
        <v>130</v>
      </c>
      <c r="K10" s="91">
        <v>132</v>
      </c>
      <c r="L10" s="91">
        <v>1080</v>
      </c>
      <c r="M10" s="91">
        <v>935.5</v>
      </c>
      <c r="N10" s="92">
        <v>1410</v>
      </c>
      <c r="O10" s="91">
        <v>1583.5</v>
      </c>
      <c r="P10" s="91">
        <v>0</v>
      </c>
      <c r="Q10" s="92">
        <v>0</v>
      </c>
      <c r="R10" s="92">
        <v>30</v>
      </c>
      <c r="S10" s="92">
        <v>12</v>
      </c>
      <c r="T10" s="92">
        <v>0</v>
      </c>
      <c r="U10" s="92">
        <v>0</v>
      </c>
      <c r="V10" s="92">
        <v>0</v>
      </c>
      <c r="W10" s="92">
        <v>0</v>
      </c>
      <c r="X10" s="92">
        <v>760</v>
      </c>
      <c r="Y10" s="127">
        <f t="shared" si="0"/>
        <v>3.2733552631578946</v>
      </c>
      <c r="Z10" s="127">
        <f t="shared" si="1"/>
        <v>3.9842105263157896</v>
      </c>
      <c r="AA10" s="127">
        <f t="shared" si="2"/>
        <v>0</v>
      </c>
      <c r="AB10" s="127">
        <f t="shared" si="3"/>
        <v>0.18947368421052632</v>
      </c>
      <c r="AC10" s="127">
        <f t="shared" si="4"/>
        <v>0</v>
      </c>
      <c r="AD10" s="129">
        <f t="shared" si="5"/>
        <v>0</v>
      </c>
      <c r="AE10" s="137">
        <f t="shared" si="6"/>
        <v>7.4470394736842103</v>
      </c>
      <c r="AF10" s="128">
        <f t="shared" si="7"/>
        <v>0.796025641025641</v>
      </c>
      <c r="AG10" s="128">
        <f t="shared" si="8"/>
        <v>1.0828335832083957</v>
      </c>
      <c r="AH10" s="128">
        <f t="shared" si="9"/>
        <v>0</v>
      </c>
      <c r="AI10" s="128">
        <f t="shared" si="10"/>
        <v>1.0153846153846153</v>
      </c>
      <c r="AJ10" s="128">
        <f t="shared" si="11"/>
        <v>0.8662037037037037</v>
      </c>
      <c r="AK10" s="128">
        <f t="shared" si="12"/>
        <v>1.1230496453900709</v>
      </c>
      <c r="AL10" s="128">
        <f t="shared" si="13"/>
        <v>0</v>
      </c>
      <c r="AM10" s="128">
        <f t="shared" si="14"/>
        <v>0.4</v>
      </c>
      <c r="AN10" s="128">
        <f t="shared" si="15"/>
        <v>0</v>
      </c>
      <c r="AO10" s="128">
        <f t="shared" si="16"/>
        <v>0</v>
      </c>
      <c r="AQ10" s="131">
        <f t="shared" si="17"/>
        <v>0.796025641025641</v>
      </c>
      <c r="AR10" s="131">
        <f t="shared" si="18"/>
        <v>1.076844262295082</v>
      </c>
      <c r="AS10" s="131">
        <f t="shared" si="19"/>
        <v>0.8662037037037037</v>
      </c>
      <c r="AT10" s="131">
        <f t="shared" si="20"/>
        <v>1.1079861111111111</v>
      </c>
    </row>
    <row r="11" spans="1:46" ht="25.5" customHeight="1" x14ac:dyDescent="0.35">
      <c r="A11" s="143" t="s">
        <v>10</v>
      </c>
      <c r="B11" s="144" t="s">
        <v>107</v>
      </c>
      <c r="C11" s="147"/>
      <c r="D11" s="90">
        <v>1365.25</v>
      </c>
      <c r="E11" s="91">
        <v>1084.25</v>
      </c>
      <c r="F11" s="91">
        <v>357.75</v>
      </c>
      <c r="G11" s="91">
        <v>310.5</v>
      </c>
      <c r="H11" s="91">
        <v>0</v>
      </c>
      <c r="I11" s="91">
        <v>0</v>
      </c>
      <c r="J11" s="91">
        <v>0</v>
      </c>
      <c r="K11" s="91">
        <v>0</v>
      </c>
      <c r="L11" s="91">
        <v>720</v>
      </c>
      <c r="M11" s="91">
        <v>732</v>
      </c>
      <c r="N11" s="92">
        <v>360</v>
      </c>
      <c r="O11" s="91">
        <v>336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209</v>
      </c>
      <c r="Y11" s="127">
        <f t="shared" si="0"/>
        <v>8.6901913875598087</v>
      </c>
      <c r="Z11" s="127">
        <f t="shared" si="1"/>
        <v>3.0933014354066986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7">
        <f t="shared" si="6"/>
        <v>11.783492822966508</v>
      </c>
      <c r="AF11" s="128">
        <f t="shared" si="7"/>
        <v>0.7941768906793627</v>
      </c>
      <c r="AG11" s="128">
        <f t="shared" si="8"/>
        <v>0.86792452830188682</v>
      </c>
      <c r="AH11" s="128">
        <f t="shared" si="9"/>
        <v>0</v>
      </c>
      <c r="AI11" s="128">
        <f t="shared" si="10"/>
        <v>0</v>
      </c>
      <c r="AJ11" s="128">
        <f t="shared" si="11"/>
        <v>1.0166666666666666</v>
      </c>
      <c r="AK11" s="128">
        <f t="shared" si="12"/>
        <v>0.93333333333333335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1">
        <f t="shared" si="17"/>
        <v>0.7941768906793627</v>
      </c>
      <c r="AR11" s="131">
        <f t="shared" si="18"/>
        <v>0.86792452830188682</v>
      </c>
      <c r="AS11" s="131">
        <f t="shared" si="19"/>
        <v>1.0166666666666666</v>
      </c>
      <c r="AT11" s="131">
        <f t="shared" si="20"/>
        <v>0.93333333333333335</v>
      </c>
    </row>
    <row r="12" spans="1:46" ht="25.5" customHeight="1" x14ac:dyDescent="0.35">
      <c r="A12" s="143" t="s">
        <v>43</v>
      </c>
      <c r="B12" s="144" t="s">
        <v>110</v>
      </c>
      <c r="C12" s="147"/>
      <c r="D12" s="90">
        <v>1730.75</v>
      </c>
      <c r="E12" s="91">
        <v>1486.5</v>
      </c>
      <c r="F12" s="91">
        <v>1621</v>
      </c>
      <c r="G12" s="91">
        <v>1645.5</v>
      </c>
      <c r="H12" s="91">
        <v>0</v>
      </c>
      <c r="I12" s="91">
        <v>60</v>
      </c>
      <c r="J12" s="91">
        <v>160</v>
      </c>
      <c r="K12" s="91">
        <v>96</v>
      </c>
      <c r="L12" s="91">
        <v>1080</v>
      </c>
      <c r="M12" s="91">
        <v>1039.25</v>
      </c>
      <c r="N12" s="92">
        <v>1080</v>
      </c>
      <c r="O12" s="91">
        <v>1140</v>
      </c>
      <c r="P12" s="91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741</v>
      </c>
      <c r="Y12" s="127">
        <f t="shared" si="0"/>
        <v>3.4085695006747638</v>
      </c>
      <c r="Z12" s="127">
        <f t="shared" si="1"/>
        <v>3.7591093117408905</v>
      </c>
      <c r="AA12" s="127">
        <f t="shared" si="2"/>
        <v>8.0971659919028341E-2</v>
      </c>
      <c r="AB12" s="127">
        <f t="shared" si="3"/>
        <v>0.12955465587044535</v>
      </c>
      <c r="AC12" s="127">
        <f t="shared" si="4"/>
        <v>0</v>
      </c>
      <c r="AD12" s="129">
        <f t="shared" si="5"/>
        <v>0</v>
      </c>
      <c r="AE12" s="137">
        <f t="shared" si="6"/>
        <v>7.3782051282051286</v>
      </c>
      <c r="AF12" s="128">
        <f t="shared" si="7"/>
        <v>0.8588762097356637</v>
      </c>
      <c r="AG12" s="128">
        <f t="shared" si="8"/>
        <v>1.0151141270820481</v>
      </c>
      <c r="AH12" s="128">
        <f t="shared" si="9"/>
        <v>0</v>
      </c>
      <c r="AI12" s="128">
        <f t="shared" si="10"/>
        <v>0.6</v>
      </c>
      <c r="AJ12" s="128">
        <f t="shared" si="11"/>
        <v>0.96226851851851847</v>
      </c>
      <c r="AK12" s="128">
        <f t="shared" si="12"/>
        <v>1.0555555555555556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1">
        <f t="shared" si="17"/>
        <v>0.89354326159179542</v>
      </c>
      <c r="AR12" s="131">
        <f t="shared" si="18"/>
        <v>0.97782144862436837</v>
      </c>
      <c r="AS12" s="131">
        <f t="shared" si="19"/>
        <v>0.96226851851851847</v>
      </c>
      <c r="AT12" s="131">
        <f t="shared" si="20"/>
        <v>1.0555555555555556</v>
      </c>
    </row>
    <row r="13" spans="1:46" ht="25.5" customHeight="1" x14ac:dyDescent="0.35">
      <c r="A13" s="143" t="s">
        <v>11</v>
      </c>
      <c r="B13" s="144" t="s">
        <v>111</v>
      </c>
      <c r="C13" s="147"/>
      <c r="D13" s="90">
        <v>1444.5</v>
      </c>
      <c r="E13" s="91">
        <v>1087.6666666666665</v>
      </c>
      <c r="F13" s="91">
        <v>1575</v>
      </c>
      <c r="G13" s="91">
        <v>1012.5</v>
      </c>
      <c r="H13" s="91">
        <v>100</v>
      </c>
      <c r="I13" s="91">
        <v>66</v>
      </c>
      <c r="J13" s="91">
        <v>0</v>
      </c>
      <c r="K13" s="91">
        <v>0</v>
      </c>
      <c r="L13" s="91">
        <v>1020</v>
      </c>
      <c r="M13" s="91">
        <v>863.75</v>
      </c>
      <c r="N13" s="92">
        <v>1080</v>
      </c>
      <c r="O13" s="91">
        <v>1092</v>
      </c>
      <c r="P13" s="91">
        <v>60</v>
      </c>
      <c r="Q13" s="92">
        <v>60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767</v>
      </c>
      <c r="Y13" s="127">
        <f t="shared" si="0"/>
        <v>2.5442199043893958</v>
      </c>
      <c r="Z13" s="127">
        <f t="shared" si="1"/>
        <v>2.7438070404172099</v>
      </c>
      <c r="AA13" s="127">
        <f t="shared" si="2"/>
        <v>0.16427640156453716</v>
      </c>
      <c r="AB13" s="127">
        <f t="shared" si="3"/>
        <v>0</v>
      </c>
      <c r="AC13" s="127">
        <f t="shared" si="4"/>
        <v>0</v>
      </c>
      <c r="AD13" s="129">
        <f t="shared" si="5"/>
        <v>0</v>
      </c>
      <c r="AE13" s="137">
        <f t="shared" si="6"/>
        <v>5.452303346371143</v>
      </c>
      <c r="AF13" s="128">
        <f t="shared" si="7"/>
        <v>0.75297103957540079</v>
      </c>
      <c r="AG13" s="128">
        <f t="shared" si="8"/>
        <v>0.6428571428571429</v>
      </c>
      <c r="AH13" s="128">
        <f t="shared" si="9"/>
        <v>0.66</v>
      </c>
      <c r="AI13" s="128">
        <f t="shared" si="10"/>
        <v>0</v>
      </c>
      <c r="AJ13" s="128">
        <f t="shared" si="11"/>
        <v>0.84681372549019607</v>
      </c>
      <c r="AK13" s="128">
        <f t="shared" si="12"/>
        <v>1.0111111111111111</v>
      </c>
      <c r="AL13" s="128">
        <f t="shared" si="13"/>
        <v>1</v>
      </c>
      <c r="AM13" s="128">
        <f t="shared" si="14"/>
        <v>0</v>
      </c>
      <c r="AN13" s="128">
        <f t="shared" si="15"/>
        <v>0</v>
      </c>
      <c r="AO13" s="128">
        <f t="shared" si="16"/>
        <v>0</v>
      </c>
      <c r="AQ13" s="131">
        <f t="shared" si="17"/>
        <v>0.74695154850544931</v>
      </c>
      <c r="AR13" s="131">
        <f t="shared" si="18"/>
        <v>0.6428571428571429</v>
      </c>
      <c r="AS13" s="131">
        <f t="shared" si="19"/>
        <v>0.85532407407407407</v>
      </c>
      <c r="AT13" s="131">
        <f t="shared" si="20"/>
        <v>1.0111111111111111</v>
      </c>
    </row>
    <row r="14" spans="1:46" ht="25.5" customHeight="1" x14ac:dyDescent="0.35">
      <c r="A14" s="143" t="s">
        <v>12</v>
      </c>
      <c r="B14" s="144" t="s">
        <v>112</v>
      </c>
      <c r="C14" s="147"/>
      <c r="D14" s="90">
        <v>1418</v>
      </c>
      <c r="E14" s="91">
        <v>959</v>
      </c>
      <c r="F14" s="91">
        <v>712.5</v>
      </c>
      <c r="G14" s="91">
        <v>1034</v>
      </c>
      <c r="H14" s="91">
        <v>160</v>
      </c>
      <c r="I14" s="91">
        <v>176.5</v>
      </c>
      <c r="J14" s="91">
        <v>0</v>
      </c>
      <c r="K14" s="91">
        <v>0</v>
      </c>
      <c r="L14" s="91">
        <v>1440</v>
      </c>
      <c r="M14" s="91">
        <v>1126.5</v>
      </c>
      <c r="N14" s="92">
        <v>720</v>
      </c>
      <c r="O14" s="91">
        <v>1068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148">
        <v>451</v>
      </c>
      <c r="Y14" s="127">
        <f t="shared" si="0"/>
        <v>4.6241685144124167</v>
      </c>
      <c r="Z14" s="127">
        <f t="shared" si="1"/>
        <v>4.6607538802660757</v>
      </c>
      <c r="AA14" s="127">
        <f t="shared" si="2"/>
        <v>0.39135254988913526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7">
        <f t="shared" si="6"/>
        <v>9.676274944567627</v>
      </c>
      <c r="AF14" s="128">
        <f t="shared" si="7"/>
        <v>0.67630465444287724</v>
      </c>
      <c r="AG14" s="128">
        <f t="shared" si="8"/>
        <v>1.4512280701754385</v>
      </c>
      <c r="AH14" s="128">
        <f t="shared" si="9"/>
        <v>1.1031249999999999</v>
      </c>
      <c r="AI14" s="128">
        <f t="shared" si="10"/>
        <v>0</v>
      </c>
      <c r="AJ14" s="128">
        <f t="shared" si="11"/>
        <v>0.78229166666666672</v>
      </c>
      <c r="AK14" s="128">
        <f t="shared" si="12"/>
        <v>1.4833333333333334</v>
      </c>
      <c r="AL14" s="128">
        <f t="shared" si="13"/>
        <v>0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1">
        <f t="shared" si="17"/>
        <v>0.71958174904942962</v>
      </c>
      <c r="AR14" s="131">
        <f t="shared" si="18"/>
        <v>1.4512280701754385</v>
      </c>
      <c r="AS14" s="131">
        <f t="shared" si="19"/>
        <v>0.78229166666666672</v>
      </c>
      <c r="AT14" s="131">
        <f t="shared" si="20"/>
        <v>1.4833333333333334</v>
      </c>
    </row>
    <row r="15" spans="1:46" ht="25.5" customHeight="1" x14ac:dyDescent="0.35">
      <c r="A15" s="143" t="s">
        <v>13</v>
      </c>
      <c r="B15" s="144" t="s">
        <v>113</v>
      </c>
      <c r="C15" s="147"/>
      <c r="D15" s="90">
        <v>6800.5</v>
      </c>
      <c r="E15" s="91">
        <v>4162.75</v>
      </c>
      <c r="F15" s="91">
        <v>2076</v>
      </c>
      <c r="G15" s="91">
        <v>953.5</v>
      </c>
      <c r="H15" s="91">
        <v>0</v>
      </c>
      <c r="I15" s="91">
        <v>0</v>
      </c>
      <c r="J15" s="91">
        <v>0</v>
      </c>
      <c r="K15" s="91">
        <v>0</v>
      </c>
      <c r="L15" s="91">
        <v>6624</v>
      </c>
      <c r="M15" s="91">
        <v>4188.5</v>
      </c>
      <c r="N15" s="92">
        <v>2076</v>
      </c>
      <c r="O15" s="91">
        <v>888</v>
      </c>
      <c r="P15" s="91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148">
        <v>204</v>
      </c>
      <c r="Y15" s="127">
        <f t="shared" si="0"/>
        <v>40.9375</v>
      </c>
      <c r="Z15" s="127">
        <f t="shared" si="1"/>
        <v>9.0269607843137258</v>
      </c>
      <c r="AA15" s="127">
        <f t="shared" si="2"/>
        <v>0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7">
        <f t="shared" si="6"/>
        <v>49.964460784313729</v>
      </c>
      <c r="AF15" s="128">
        <f t="shared" si="7"/>
        <v>0.61212410852143229</v>
      </c>
      <c r="AG15" s="128">
        <f t="shared" si="8"/>
        <v>0.45929672447013487</v>
      </c>
      <c r="AH15" s="128">
        <f t="shared" si="9"/>
        <v>0</v>
      </c>
      <c r="AI15" s="128">
        <f t="shared" si="10"/>
        <v>0</v>
      </c>
      <c r="AJ15" s="128">
        <f t="shared" si="11"/>
        <v>0.63232185990338163</v>
      </c>
      <c r="AK15" s="128">
        <f t="shared" si="12"/>
        <v>0.4277456647398844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1">
        <f t="shared" si="17"/>
        <v>0.61212410852143229</v>
      </c>
      <c r="AR15" s="131">
        <f t="shared" si="18"/>
        <v>0.45929672447013487</v>
      </c>
      <c r="AS15" s="131">
        <f t="shared" si="19"/>
        <v>0.63232185990338163</v>
      </c>
      <c r="AT15" s="131">
        <f t="shared" si="20"/>
        <v>0.4277456647398844</v>
      </c>
    </row>
    <row r="16" spans="1:46" ht="25.5" customHeight="1" x14ac:dyDescent="0.35">
      <c r="A16" s="143" t="s">
        <v>118</v>
      </c>
      <c r="B16" s="144" t="s">
        <v>119</v>
      </c>
      <c r="C16" s="147"/>
      <c r="D16" s="90">
        <v>9865</v>
      </c>
      <c r="E16" s="91">
        <v>5328.8666666666668</v>
      </c>
      <c r="F16" s="91">
        <v>5341.75</v>
      </c>
      <c r="G16" s="91">
        <v>3047.75</v>
      </c>
      <c r="H16" s="91">
        <v>0</v>
      </c>
      <c r="I16" s="91">
        <v>0</v>
      </c>
      <c r="J16" s="91">
        <v>0</v>
      </c>
      <c r="K16" s="91">
        <v>0</v>
      </c>
      <c r="L16" s="91">
        <v>7488</v>
      </c>
      <c r="M16" s="91">
        <v>4323</v>
      </c>
      <c r="N16" s="92">
        <v>1295.5</v>
      </c>
      <c r="O16" s="91">
        <v>1025.1666666666667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1229</v>
      </c>
      <c r="Y16" s="127">
        <f t="shared" si="0"/>
        <v>7.8534309736913483</v>
      </c>
      <c r="Z16" s="127">
        <f t="shared" si="1"/>
        <v>3.3140086791429351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7">
        <f t="shared" si="6"/>
        <v>11.167439652834283</v>
      </c>
      <c r="AF16" s="128">
        <f t="shared" si="7"/>
        <v>0.54017908430478123</v>
      </c>
      <c r="AG16" s="128">
        <f t="shared" si="8"/>
        <v>0.57055272148640424</v>
      </c>
      <c r="AH16" s="128">
        <f t="shared" si="9"/>
        <v>0</v>
      </c>
      <c r="AI16" s="128">
        <f t="shared" si="10"/>
        <v>0</v>
      </c>
      <c r="AJ16" s="128">
        <f t="shared" si="11"/>
        <v>0.57732371794871795</v>
      </c>
      <c r="AK16" s="128">
        <f t="shared" si="12"/>
        <v>0.79132895921780533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1">
        <f t="shared" si="17"/>
        <v>0.54017908430478123</v>
      </c>
      <c r="AR16" s="131">
        <f t="shared" si="18"/>
        <v>0.57055272148640424</v>
      </c>
      <c r="AS16" s="131">
        <f t="shared" si="19"/>
        <v>0.57732371794871795</v>
      </c>
      <c r="AT16" s="131">
        <f t="shared" si="20"/>
        <v>0.79132895921780533</v>
      </c>
    </row>
    <row r="17" spans="1:46" ht="25.5" customHeight="1" x14ac:dyDescent="0.35">
      <c r="A17" s="143" t="s">
        <v>14</v>
      </c>
      <c r="B17" s="144" t="s">
        <v>114</v>
      </c>
      <c r="C17" s="147"/>
      <c r="D17" s="90">
        <v>3638</v>
      </c>
      <c r="E17" s="91">
        <v>2185.8000000000002</v>
      </c>
      <c r="F17" s="91">
        <v>1843.5</v>
      </c>
      <c r="G17" s="91">
        <v>1461</v>
      </c>
      <c r="H17" s="91">
        <v>80</v>
      </c>
      <c r="I17" s="91">
        <v>78.5</v>
      </c>
      <c r="J17" s="91">
        <v>128</v>
      </c>
      <c r="K17" s="91">
        <v>73.5</v>
      </c>
      <c r="L17" s="91">
        <v>2504</v>
      </c>
      <c r="M17" s="91">
        <v>1943</v>
      </c>
      <c r="N17" s="92">
        <v>1470</v>
      </c>
      <c r="O17" s="91">
        <v>1183.5</v>
      </c>
      <c r="P17" s="91">
        <v>16</v>
      </c>
      <c r="Q17" s="92">
        <v>12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519</v>
      </c>
      <c r="Y17" s="127">
        <f t="shared" si="0"/>
        <v>7.9552986512524084</v>
      </c>
      <c r="Z17" s="127">
        <f t="shared" si="1"/>
        <v>5.0953757225433529</v>
      </c>
      <c r="AA17" s="127">
        <f t="shared" si="2"/>
        <v>0.174373795761079</v>
      </c>
      <c r="AB17" s="127">
        <f t="shared" si="3"/>
        <v>0.1416184971098266</v>
      </c>
      <c r="AC17" s="127">
        <f t="shared" si="4"/>
        <v>0</v>
      </c>
      <c r="AD17" s="129">
        <f t="shared" si="5"/>
        <v>0</v>
      </c>
      <c r="AE17" s="137">
        <f t="shared" si="6"/>
        <v>13.366666666666667</v>
      </c>
      <c r="AF17" s="128">
        <f t="shared" si="7"/>
        <v>0.6008246289169874</v>
      </c>
      <c r="AG17" s="128">
        <f t="shared" si="8"/>
        <v>0.79251423921887709</v>
      </c>
      <c r="AH17" s="128">
        <f t="shared" si="9"/>
        <v>0.98124999999999996</v>
      </c>
      <c r="AI17" s="128">
        <f t="shared" si="10"/>
        <v>0.57421875</v>
      </c>
      <c r="AJ17" s="128">
        <f t="shared" si="11"/>
        <v>0.77595846645367417</v>
      </c>
      <c r="AK17" s="128">
        <f t="shared" si="12"/>
        <v>0.80510204081632653</v>
      </c>
      <c r="AL17" s="128">
        <f t="shared" si="13"/>
        <v>1.3333333333333333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1">
        <f t="shared" si="17"/>
        <v>0.60901022054868215</v>
      </c>
      <c r="AR17" s="131">
        <f t="shared" si="18"/>
        <v>0.77834136444331725</v>
      </c>
      <c r="AS17" s="131">
        <f t="shared" si="19"/>
        <v>0.77579365079365081</v>
      </c>
      <c r="AT17" s="131">
        <f t="shared" si="20"/>
        <v>0.80510204081632653</v>
      </c>
    </row>
    <row r="18" spans="1:46" ht="25.5" customHeight="1" x14ac:dyDescent="0.35">
      <c r="A18" s="143" t="s">
        <v>15</v>
      </c>
      <c r="B18" s="144" t="s">
        <v>114</v>
      </c>
      <c r="C18" s="147"/>
      <c r="D18" s="90">
        <v>1050</v>
      </c>
      <c r="E18" s="91">
        <v>844.83333333333326</v>
      </c>
      <c r="F18" s="91">
        <v>774</v>
      </c>
      <c r="G18" s="91">
        <v>889</v>
      </c>
      <c r="H18" s="91">
        <v>153</v>
      </c>
      <c r="I18" s="91">
        <v>0</v>
      </c>
      <c r="J18" s="91">
        <v>0</v>
      </c>
      <c r="K18" s="91">
        <v>0</v>
      </c>
      <c r="L18" s="91">
        <v>720</v>
      </c>
      <c r="M18" s="91">
        <v>743.5</v>
      </c>
      <c r="N18" s="92">
        <v>756</v>
      </c>
      <c r="O18" s="91">
        <v>852.83333333333326</v>
      </c>
      <c r="P18" s="91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488</v>
      </c>
      <c r="Y18" s="127">
        <f t="shared" si="0"/>
        <v>3.2547814207650272</v>
      </c>
      <c r="Z18" s="127">
        <f t="shared" si="1"/>
        <v>3.5693306010928962</v>
      </c>
      <c r="AA18" s="127">
        <f t="shared" si="2"/>
        <v>0</v>
      </c>
      <c r="AB18" s="127">
        <f t="shared" si="3"/>
        <v>0</v>
      </c>
      <c r="AC18" s="127">
        <f t="shared" si="4"/>
        <v>0</v>
      </c>
      <c r="AD18" s="129">
        <f t="shared" si="5"/>
        <v>0</v>
      </c>
      <c r="AE18" s="137">
        <f t="shared" si="6"/>
        <v>6.824112021857923</v>
      </c>
      <c r="AF18" s="130">
        <f t="shared" si="7"/>
        <v>0.80460317460317454</v>
      </c>
      <c r="AG18" s="128">
        <f t="shared" si="8"/>
        <v>1.148578811369509</v>
      </c>
      <c r="AH18" s="128">
        <f t="shared" si="9"/>
        <v>0</v>
      </c>
      <c r="AI18" s="128">
        <f t="shared" si="10"/>
        <v>0</v>
      </c>
      <c r="AJ18" s="130">
        <f t="shared" si="11"/>
        <v>1.0326388888888889</v>
      </c>
      <c r="AK18" s="149">
        <f t="shared" si="12"/>
        <v>1.1280864197530862</v>
      </c>
      <c r="AL18" s="128">
        <f t="shared" si="13"/>
        <v>0</v>
      </c>
      <c r="AM18" s="128">
        <f t="shared" si="14"/>
        <v>0</v>
      </c>
      <c r="AN18" s="128">
        <f t="shared" si="15"/>
        <v>0</v>
      </c>
      <c r="AO18" s="128">
        <f t="shared" si="16"/>
        <v>0</v>
      </c>
      <c r="AQ18" s="131">
        <f t="shared" si="17"/>
        <v>0.70227209753394282</v>
      </c>
      <c r="AR18" s="131">
        <f t="shared" si="18"/>
        <v>1.148578811369509</v>
      </c>
      <c r="AS18" s="131">
        <f t="shared" si="19"/>
        <v>1.0326388888888889</v>
      </c>
      <c r="AT18" s="131">
        <f t="shared" si="20"/>
        <v>1.1280864197530862</v>
      </c>
    </row>
    <row r="19" spans="1:46" ht="25.5" customHeight="1" x14ac:dyDescent="0.35">
      <c r="A19" s="143" t="s">
        <v>16</v>
      </c>
      <c r="B19" s="144" t="s">
        <v>106</v>
      </c>
      <c r="C19" s="147"/>
      <c r="D19" s="90">
        <v>2056.5</v>
      </c>
      <c r="E19" s="91">
        <v>1624.5</v>
      </c>
      <c r="F19" s="91">
        <v>1507</v>
      </c>
      <c r="G19" s="91">
        <v>1293</v>
      </c>
      <c r="H19" s="91">
        <v>0</v>
      </c>
      <c r="I19" s="91">
        <v>0</v>
      </c>
      <c r="J19" s="91">
        <v>0</v>
      </c>
      <c r="K19" s="91">
        <v>0</v>
      </c>
      <c r="L19" s="91">
        <v>1080</v>
      </c>
      <c r="M19" s="91">
        <v>1080</v>
      </c>
      <c r="N19" s="92">
        <v>1440</v>
      </c>
      <c r="O19" s="91">
        <v>1224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876</v>
      </c>
      <c r="Y19" s="127">
        <f t="shared" si="0"/>
        <v>3.0873287671232879</v>
      </c>
      <c r="Z19" s="127">
        <f t="shared" si="1"/>
        <v>2.8732876712328768</v>
      </c>
      <c r="AA19" s="127">
        <f t="shared" si="2"/>
        <v>0</v>
      </c>
      <c r="AB19" s="127">
        <f t="shared" si="3"/>
        <v>0</v>
      </c>
      <c r="AC19" s="127">
        <f t="shared" si="4"/>
        <v>0</v>
      </c>
      <c r="AD19" s="129">
        <f t="shared" si="5"/>
        <v>0</v>
      </c>
      <c r="AE19" s="137">
        <f t="shared" si="6"/>
        <v>5.9606164383561646</v>
      </c>
      <c r="AF19" s="130">
        <f t="shared" si="7"/>
        <v>0.78993435448577676</v>
      </c>
      <c r="AG19" s="128">
        <f t="shared" si="8"/>
        <v>0.85799601857996022</v>
      </c>
      <c r="AH19" s="128">
        <f t="shared" si="9"/>
        <v>0</v>
      </c>
      <c r="AI19" s="128">
        <f t="shared" si="10"/>
        <v>0</v>
      </c>
      <c r="AJ19" s="130">
        <f t="shared" si="11"/>
        <v>1</v>
      </c>
      <c r="AK19" s="149">
        <f t="shared" si="12"/>
        <v>0.85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1">
        <f t="shared" si="17"/>
        <v>0.78993435448577676</v>
      </c>
      <c r="AR19" s="131">
        <f t="shared" si="18"/>
        <v>0.85799601857996022</v>
      </c>
      <c r="AS19" s="131">
        <f t="shared" si="19"/>
        <v>1</v>
      </c>
      <c r="AT19" s="131">
        <f t="shared" si="20"/>
        <v>0.85</v>
      </c>
    </row>
    <row r="20" spans="1:46" ht="25.5" customHeight="1" x14ac:dyDescent="0.35">
      <c r="A20" s="143" t="s">
        <v>17</v>
      </c>
      <c r="B20" s="144" t="s">
        <v>109</v>
      </c>
      <c r="C20" s="147"/>
      <c r="D20" s="90">
        <v>3014.5</v>
      </c>
      <c r="E20" s="91">
        <v>1919.5</v>
      </c>
      <c r="F20" s="91">
        <v>555</v>
      </c>
      <c r="G20" s="91">
        <v>691.5</v>
      </c>
      <c r="H20" s="91">
        <v>0</v>
      </c>
      <c r="I20" s="91">
        <v>0</v>
      </c>
      <c r="J20" s="91">
        <v>0</v>
      </c>
      <c r="K20" s="91">
        <v>0</v>
      </c>
      <c r="L20" s="91">
        <v>2160</v>
      </c>
      <c r="M20" s="91">
        <v>1524</v>
      </c>
      <c r="N20" s="92">
        <v>576</v>
      </c>
      <c r="O20" s="91">
        <v>564</v>
      </c>
      <c r="P20" s="91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233</v>
      </c>
      <c r="Y20" s="127">
        <f t="shared" si="0"/>
        <v>14.778969957081545</v>
      </c>
      <c r="Z20" s="127">
        <f t="shared" si="1"/>
        <v>5.3884120171673819</v>
      </c>
      <c r="AA20" s="127">
        <f t="shared" si="2"/>
        <v>0</v>
      </c>
      <c r="AB20" s="127">
        <f t="shared" si="3"/>
        <v>0</v>
      </c>
      <c r="AC20" s="127">
        <f t="shared" si="4"/>
        <v>0</v>
      </c>
      <c r="AD20" s="129">
        <f t="shared" si="5"/>
        <v>0</v>
      </c>
      <c r="AE20" s="137">
        <f t="shared" si="6"/>
        <v>20.167381974248926</v>
      </c>
      <c r="AF20" s="130">
        <f t="shared" si="7"/>
        <v>0.63675568087576717</v>
      </c>
      <c r="AG20" s="128">
        <f t="shared" si="8"/>
        <v>1.2459459459459459</v>
      </c>
      <c r="AH20" s="128">
        <f t="shared" si="9"/>
        <v>0</v>
      </c>
      <c r="AI20" s="128">
        <f t="shared" si="10"/>
        <v>0</v>
      </c>
      <c r="AJ20" s="130">
        <f t="shared" si="11"/>
        <v>0.7055555555555556</v>
      </c>
      <c r="AK20" s="149">
        <f t="shared" si="12"/>
        <v>0.97916666666666663</v>
      </c>
      <c r="AL20" s="128">
        <f t="shared" si="13"/>
        <v>0</v>
      </c>
      <c r="AM20" s="128">
        <f t="shared" si="14"/>
        <v>0</v>
      </c>
      <c r="AN20" s="128">
        <f t="shared" si="15"/>
        <v>0</v>
      </c>
      <c r="AO20" s="128">
        <f t="shared" si="16"/>
        <v>0</v>
      </c>
      <c r="AQ20" s="131">
        <f t="shared" si="17"/>
        <v>0.63675568087576717</v>
      </c>
      <c r="AR20" s="131">
        <f t="shared" si="18"/>
        <v>1.2459459459459459</v>
      </c>
      <c r="AS20" s="131">
        <f t="shared" si="19"/>
        <v>0.7055555555555556</v>
      </c>
      <c r="AT20" s="131">
        <f t="shared" si="20"/>
        <v>0.97916666666666663</v>
      </c>
    </row>
    <row r="21" spans="1:46" ht="25.5" customHeight="1" x14ac:dyDescent="0.35">
      <c r="A21" s="143" t="s">
        <v>18</v>
      </c>
      <c r="B21" s="144" t="s">
        <v>115</v>
      </c>
      <c r="C21" s="147"/>
      <c r="D21" s="90">
        <v>1505</v>
      </c>
      <c r="E21" s="91">
        <v>1496</v>
      </c>
      <c r="F21" s="91">
        <v>1182</v>
      </c>
      <c r="G21" s="91">
        <v>1533</v>
      </c>
      <c r="H21" s="91">
        <v>140</v>
      </c>
      <c r="I21" s="91">
        <v>120</v>
      </c>
      <c r="J21" s="91">
        <v>160</v>
      </c>
      <c r="K21" s="91">
        <v>84</v>
      </c>
      <c r="L21" s="91">
        <v>1060</v>
      </c>
      <c r="M21" s="91">
        <v>1032.25</v>
      </c>
      <c r="N21" s="92">
        <v>972</v>
      </c>
      <c r="O21" s="91">
        <v>1056</v>
      </c>
      <c r="P21" s="91">
        <v>20</v>
      </c>
      <c r="Q21" s="92">
        <v>12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760</v>
      </c>
      <c r="Y21" s="127">
        <f t="shared" ref="Y21:Y28" si="21">SUM(E21+M21)/X21</f>
        <v>3.326644736842105</v>
      </c>
      <c r="Z21" s="127">
        <f t="shared" ref="Z21:Z28" si="22">SUM(G21+O21)/X21</f>
        <v>3.4065789473684212</v>
      </c>
      <c r="AA21" s="127">
        <f t="shared" ref="AA21:AA28" si="23">SUM(I21+Q21)/X21</f>
        <v>0.1736842105263158</v>
      </c>
      <c r="AB21" s="127">
        <f t="shared" ref="AB21:AB28" si="24">SUM(K21+S21)/X21</f>
        <v>0.11052631578947368</v>
      </c>
      <c r="AC21" s="127">
        <f t="shared" ref="AC21:AC28" si="25">SUM(U21)/X21</f>
        <v>0</v>
      </c>
      <c r="AD21" s="129">
        <f t="shared" ref="AD21:AD28" si="26">SUM(W21)/X21</f>
        <v>0</v>
      </c>
      <c r="AE21" s="137">
        <f t="shared" ref="AE21:AE28" si="27">SUM(Y21:AD21)</f>
        <v>7.0174342105263161</v>
      </c>
      <c r="AF21" s="130">
        <f t="shared" si="7"/>
        <v>0.99401993355481733</v>
      </c>
      <c r="AG21" s="128">
        <f t="shared" si="8"/>
        <v>1.2969543147208122</v>
      </c>
      <c r="AH21" s="128">
        <f t="shared" si="9"/>
        <v>0.8571428571428571</v>
      </c>
      <c r="AI21" s="128">
        <f t="shared" si="10"/>
        <v>0.52500000000000002</v>
      </c>
      <c r="AJ21" s="130">
        <f t="shared" si="11"/>
        <v>0.97382075471698115</v>
      </c>
      <c r="AK21" s="149">
        <f t="shared" si="12"/>
        <v>1.0864197530864197</v>
      </c>
      <c r="AL21" s="128">
        <f t="shared" si="13"/>
        <v>1.6666666666666667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1">
        <f t="shared" si="17"/>
        <v>0.98237082066869297</v>
      </c>
      <c r="AR21" s="131">
        <f t="shared" si="18"/>
        <v>1.2049180327868851</v>
      </c>
      <c r="AS21" s="131">
        <f t="shared" si="19"/>
        <v>0.96689814814814812</v>
      </c>
      <c r="AT21" s="131">
        <f t="shared" si="20"/>
        <v>1.0864197530864197</v>
      </c>
    </row>
    <row r="22" spans="1:46" ht="25.5" customHeight="1" x14ac:dyDescent="0.35">
      <c r="A22" s="143" t="s">
        <v>19</v>
      </c>
      <c r="B22" s="144" t="s">
        <v>110</v>
      </c>
      <c r="C22" s="147"/>
      <c r="D22" s="90">
        <v>1190.5</v>
      </c>
      <c r="E22" s="91">
        <v>864.5</v>
      </c>
      <c r="F22" s="91">
        <v>1047</v>
      </c>
      <c r="G22" s="91">
        <v>653</v>
      </c>
      <c r="H22" s="91">
        <v>0</v>
      </c>
      <c r="I22" s="91">
        <v>0</v>
      </c>
      <c r="J22" s="91">
        <v>0</v>
      </c>
      <c r="K22" s="91">
        <v>0</v>
      </c>
      <c r="L22" s="91">
        <v>936</v>
      </c>
      <c r="M22" s="91">
        <v>644.5</v>
      </c>
      <c r="N22" s="92">
        <v>936</v>
      </c>
      <c r="O22" s="91">
        <v>600</v>
      </c>
      <c r="P22" s="91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250</v>
      </c>
      <c r="Y22" s="127">
        <f t="shared" si="21"/>
        <v>6.0359999999999996</v>
      </c>
      <c r="Z22" s="127">
        <f t="shared" si="22"/>
        <v>5.0119999999999996</v>
      </c>
      <c r="AA22" s="127">
        <f t="shared" si="23"/>
        <v>0</v>
      </c>
      <c r="AB22" s="127">
        <f t="shared" si="24"/>
        <v>0</v>
      </c>
      <c r="AC22" s="127">
        <f t="shared" si="25"/>
        <v>0</v>
      </c>
      <c r="AD22" s="129">
        <f t="shared" si="26"/>
        <v>0</v>
      </c>
      <c r="AE22" s="137">
        <f t="shared" si="27"/>
        <v>11.047999999999998</v>
      </c>
      <c r="AF22" s="130">
        <f t="shared" si="7"/>
        <v>0.72616547669046616</v>
      </c>
      <c r="AG22" s="128">
        <f t="shared" si="8"/>
        <v>0.62368672397325697</v>
      </c>
      <c r="AH22" s="128">
        <f t="shared" si="9"/>
        <v>0</v>
      </c>
      <c r="AI22" s="128">
        <f t="shared" si="10"/>
        <v>0</v>
      </c>
      <c r="AJ22" s="130">
        <f t="shared" si="11"/>
        <v>0.68856837606837606</v>
      </c>
      <c r="AK22" s="149">
        <f t="shared" si="12"/>
        <v>0.64102564102564108</v>
      </c>
      <c r="AL22" s="128">
        <f t="shared" si="13"/>
        <v>0</v>
      </c>
      <c r="AM22" s="128">
        <f t="shared" si="14"/>
        <v>0</v>
      </c>
      <c r="AN22" s="128">
        <f t="shared" si="15"/>
        <v>0</v>
      </c>
      <c r="AO22" s="128">
        <f t="shared" si="16"/>
        <v>0</v>
      </c>
      <c r="AQ22" s="131">
        <f t="shared" si="17"/>
        <v>0.72616547669046616</v>
      </c>
      <c r="AR22" s="131">
        <f t="shared" si="18"/>
        <v>0.62368672397325697</v>
      </c>
      <c r="AS22" s="131">
        <f t="shared" si="19"/>
        <v>0.68856837606837606</v>
      </c>
      <c r="AT22" s="131">
        <f t="shared" si="20"/>
        <v>0.64102564102564108</v>
      </c>
    </row>
    <row r="23" spans="1:46" ht="25.5" customHeight="1" x14ac:dyDescent="0.35">
      <c r="A23" s="143" t="s">
        <v>45</v>
      </c>
      <c r="B23" s="144" t="s">
        <v>110</v>
      </c>
      <c r="C23" s="147"/>
      <c r="D23" s="90">
        <v>1849</v>
      </c>
      <c r="E23" s="91">
        <v>1626.25</v>
      </c>
      <c r="F23" s="91">
        <v>1614</v>
      </c>
      <c r="G23" s="91">
        <v>1535.5</v>
      </c>
      <c r="H23" s="91">
        <v>160</v>
      </c>
      <c r="I23" s="91">
        <v>24</v>
      </c>
      <c r="J23" s="91">
        <v>160</v>
      </c>
      <c r="K23" s="91">
        <v>72</v>
      </c>
      <c r="L23" s="91">
        <v>1080</v>
      </c>
      <c r="M23" s="91">
        <v>1126.5</v>
      </c>
      <c r="N23" s="92">
        <v>1440</v>
      </c>
      <c r="O23" s="91">
        <v>1440</v>
      </c>
      <c r="P23" s="91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466</v>
      </c>
      <c r="Y23" s="127">
        <f t="shared" si="21"/>
        <v>5.9071888412017168</v>
      </c>
      <c r="Z23" s="127">
        <f t="shared" si="22"/>
        <v>6.3851931330472107</v>
      </c>
      <c r="AA23" s="127">
        <f t="shared" si="23"/>
        <v>5.1502145922746781E-2</v>
      </c>
      <c r="AB23" s="127">
        <f t="shared" si="24"/>
        <v>0.15450643776824036</v>
      </c>
      <c r="AC23" s="127">
        <f t="shared" si="25"/>
        <v>0</v>
      </c>
      <c r="AD23" s="129">
        <f t="shared" si="26"/>
        <v>0</v>
      </c>
      <c r="AE23" s="137">
        <f t="shared" si="27"/>
        <v>12.498390557939915</v>
      </c>
      <c r="AF23" s="130">
        <f t="shared" si="7"/>
        <v>0.8795294753921038</v>
      </c>
      <c r="AG23" s="128">
        <f t="shared" si="8"/>
        <v>0.95136307311028501</v>
      </c>
      <c r="AH23" s="128">
        <f t="shared" si="9"/>
        <v>0.15</v>
      </c>
      <c r="AI23" s="128">
        <f t="shared" si="10"/>
        <v>0.45</v>
      </c>
      <c r="AJ23" s="130">
        <f t="shared" si="11"/>
        <v>1.0430555555555556</v>
      </c>
      <c r="AK23" s="149">
        <f t="shared" si="12"/>
        <v>1</v>
      </c>
      <c r="AL23" s="128">
        <f t="shared" si="13"/>
        <v>0</v>
      </c>
      <c r="AM23" s="128">
        <f t="shared" si="14"/>
        <v>0</v>
      </c>
      <c r="AN23" s="128">
        <f t="shared" si="15"/>
        <v>0</v>
      </c>
      <c r="AO23" s="128">
        <f t="shared" si="16"/>
        <v>0</v>
      </c>
      <c r="AQ23" s="131">
        <f t="shared" si="17"/>
        <v>0.8214285714285714</v>
      </c>
      <c r="AR23" s="131">
        <f t="shared" si="18"/>
        <v>0.9061443066516347</v>
      </c>
      <c r="AS23" s="131">
        <f t="shared" si="19"/>
        <v>1.0430555555555556</v>
      </c>
      <c r="AT23" s="131">
        <f t="shared" si="20"/>
        <v>1</v>
      </c>
    </row>
    <row r="24" spans="1:46" ht="25.5" customHeight="1" x14ac:dyDescent="0.35">
      <c r="A24" s="143" t="s">
        <v>20</v>
      </c>
      <c r="B24" s="144" t="s">
        <v>116</v>
      </c>
      <c r="C24" s="147"/>
      <c r="D24" s="90">
        <v>2269.75</v>
      </c>
      <c r="E24" s="91">
        <v>1601.333333333333</v>
      </c>
      <c r="F24" s="91">
        <v>1342.75</v>
      </c>
      <c r="G24" s="91">
        <v>1542.5</v>
      </c>
      <c r="H24" s="91">
        <v>100</v>
      </c>
      <c r="I24" s="91">
        <v>96</v>
      </c>
      <c r="J24" s="91">
        <v>80</v>
      </c>
      <c r="K24" s="91">
        <v>36</v>
      </c>
      <c r="L24" s="91">
        <v>1524</v>
      </c>
      <c r="M24" s="91">
        <v>1359.9166666666665</v>
      </c>
      <c r="N24" s="92">
        <v>1360</v>
      </c>
      <c r="O24" s="91">
        <v>1164</v>
      </c>
      <c r="P24" s="91">
        <v>60</v>
      </c>
      <c r="Q24" s="92">
        <v>24</v>
      </c>
      <c r="R24" s="92">
        <v>80</v>
      </c>
      <c r="S24" s="92">
        <v>36</v>
      </c>
      <c r="T24" s="92">
        <v>0</v>
      </c>
      <c r="U24" s="92">
        <v>0</v>
      </c>
      <c r="V24" s="92">
        <v>0</v>
      </c>
      <c r="W24" s="92">
        <v>0</v>
      </c>
      <c r="X24" s="92">
        <v>621</v>
      </c>
      <c r="Y24" s="127">
        <f t="shared" si="21"/>
        <v>4.7685185185185182</v>
      </c>
      <c r="Z24" s="127">
        <f t="shared" si="22"/>
        <v>4.3582930756843803</v>
      </c>
      <c r="AA24" s="127">
        <f t="shared" si="23"/>
        <v>0.19323671497584541</v>
      </c>
      <c r="AB24" s="127">
        <f t="shared" si="24"/>
        <v>0.11594202898550725</v>
      </c>
      <c r="AC24" s="127">
        <f t="shared" si="25"/>
        <v>0</v>
      </c>
      <c r="AD24" s="129">
        <f t="shared" si="26"/>
        <v>0</v>
      </c>
      <c r="AE24" s="137">
        <f t="shared" si="27"/>
        <v>9.4359903381642525</v>
      </c>
      <c r="AF24" s="130">
        <f t="shared" si="7"/>
        <v>0.70551088592723121</v>
      </c>
      <c r="AG24" s="128">
        <f t="shared" si="8"/>
        <v>1.1487618692980823</v>
      </c>
      <c r="AH24" s="128">
        <f t="shared" si="9"/>
        <v>0.96</v>
      </c>
      <c r="AI24" s="128">
        <f t="shared" si="10"/>
        <v>0.45</v>
      </c>
      <c r="AJ24" s="130">
        <f t="shared" si="11"/>
        <v>0.89233377077865261</v>
      </c>
      <c r="AK24" s="149">
        <f t="shared" si="12"/>
        <v>0.85588235294117643</v>
      </c>
      <c r="AL24" s="128">
        <f t="shared" si="13"/>
        <v>2.5</v>
      </c>
      <c r="AM24" s="128">
        <f t="shared" si="14"/>
        <v>0.45</v>
      </c>
      <c r="AN24" s="128">
        <f t="shared" si="15"/>
        <v>0</v>
      </c>
      <c r="AO24" s="128">
        <f t="shared" si="16"/>
        <v>0</v>
      </c>
      <c r="AQ24" s="131">
        <f t="shared" si="17"/>
        <v>0.71624995604318309</v>
      </c>
      <c r="AR24" s="131">
        <f t="shared" si="18"/>
        <v>1.1094710947109472</v>
      </c>
      <c r="AS24" s="131">
        <f t="shared" si="19"/>
        <v>0.87368476430976416</v>
      </c>
      <c r="AT24" s="131">
        <f t="shared" si="20"/>
        <v>0.83333333333333337</v>
      </c>
    </row>
    <row r="25" spans="1:46" ht="25.5" customHeight="1" x14ac:dyDescent="0.35">
      <c r="A25" s="143" t="s">
        <v>21</v>
      </c>
      <c r="B25" s="144" t="s">
        <v>117</v>
      </c>
      <c r="C25" s="147"/>
      <c r="D25" s="90">
        <v>2118</v>
      </c>
      <c r="E25" s="91">
        <v>1617</v>
      </c>
      <c r="F25" s="91">
        <v>1495</v>
      </c>
      <c r="G25" s="91">
        <v>1189.5</v>
      </c>
      <c r="H25" s="91">
        <v>250</v>
      </c>
      <c r="I25" s="91">
        <v>76</v>
      </c>
      <c r="J25" s="91">
        <v>0</v>
      </c>
      <c r="K25" s="91">
        <v>0</v>
      </c>
      <c r="L25" s="91">
        <v>1370</v>
      </c>
      <c r="M25" s="91">
        <v>1223.5</v>
      </c>
      <c r="N25" s="92">
        <v>1080</v>
      </c>
      <c r="O25" s="91">
        <v>1176</v>
      </c>
      <c r="P25" s="91">
        <v>70</v>
      </c>
      <c r="Q25" s="92">
        <v>36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724</v>
      </c>
      <c r="Y25" s="127">
        <f t="shared" si="21"/>
        <v>3.923342541436464</v>
      </c>
      <c r="Z25" s="127">
        <f t="shared" si="22"/>
        <v>3.2672651933701657</v>
      </c>
      <c r="AA25" s="127">
        <f t="shared" si="23"/>
        <v>0.15469613259668508</v>
      </c>
      <c r="AB25" s="127">
        <f t="shared" si="24"/>
        <v>0</v>
      </c>
      <c r="AC25" s="127">
        <f t="shared" si="25"/>
        <v>0</v>
      </c>
      <c r="AD25" s="129">
        <f t="shared" si="26"/>
        <v>0</v>
      </c>
      <c r="AE25" s="137">
        <f t="shared" si="27"/>
        <v>7.3453038674033149</v>
      </c>
      <c r="AF25" s="130">
        <f t="shared" si="7"/>
        <v>0.76345609065155806</v>
      </c>
      <c r="AG25" s="128">
        <f t="shared" si="8"/>
        <v>0.79565217391304344</v>
      </c>
      <c r="AH25" s="128">
        <f t="shared" si="9"/>
        <v>0.30399999999999999</v>
      </c>
      <c r="AI25" s="128">
        <f t="shared" si="10"/>
        <v>0</v>
      </c>
      <c r="AJ25" s="130">
        <f t="shared" si="11"/>
        <v>0.89306569343065689</v>
      </c>
      <c r="AK25" s="149">
        <f t="shared" si="12"/>
        <v>1.0888888888888888</v>
      </c>
      <c r="AL25" s="128">
        <f t="shared" si="13"/>
        <v>1.9444444444444444</v>
      </c>
      <c r="AM25" s="128">
        <f t="shared" si="14"/>
        <v>0</v>
      </c>
      <c r="AN25" s="128">
        <f t="shared" si="15"/>
        <v>0</v>
      </c>
      <c r="AO25" s="128">
        <f t="shared" si="16"/>
        <v>0</v>
      </c>
      <c r="AQ25" s="131">
        <f t="shared" si="17"/>
        <v>0.71494932432432434</v>
      </c>
      <c r="AR25" s="131">
        <f t="shared" si="18"/>
        <v>0.79565217391304344</v>
      </c>
      <c r="AS25" s="131">
        <f t="shared" si="19"/>
        <v>0.87465277777777772</v>
      </c>
      <c r="AT25" s="131">
        <f t="shared" si="20"/>
        <v>1.0888888888888888</v>
      </c>
    </row>
    <row r="26" spans="1:46" ht="25.5" customHeight="1" x14ac:dyDescent="0.35">
      <c r="A26" s="143" t="s">
        <v>22</v>
      </c>
      <c r="B26" s="144" t="s">
        <v>116</v>
      </c>
      <c r="C26" s="147"/>
      <c r="D26" s="90">
        <v>1718</v>
      </c>
      <c r="E26" s="91">
        <v>1240.5</v>
      </c>
      <c r="F26" s="91">
        <v>986</v>
      </c>
      <c r="G26" s="91">
        <v>835.75</v>
      </c>
      <c r="H26" s="91">
        <v>0</v>
      </c>
      <c r="I26" s="91">
        <v>0</v>
      </c>
      <c r="J26" s="91">
        <v>160</v>
      </c>
      <c r="K26" s="91">
        <v>12</v>
      </c>
      <c r="L26" s="91">
        <v>1440</v>
      </c>
      <c r="M26" s="91">
        <v>888</v>
      </c>
      <c r="N26" s="92">
        <v>984</v>
      </c>
      <c r="O26" s="91">
        <v>576</v>
      </c>
      <c r="P26" s="91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352</v>
      </c>
      <c r="Y26" s="127">
        <f t="shared" si="21"/>
        <v>6.046875</v>
      </c>
      <c r="Z26" s="127">
        <f t="shared" si="22"/>
        <v>4.0106534090909092</v>
      </c>
      <c r="AA26" s="127">
        <f t="shared" si="23"/>
        <v>0</v>
      </c>
      <c r="AB26" s="127">
        <f t="shared" si="24"/>
        <v>3.4090909090909088E-2</v>
      </c>
      <c r="AC26" s="127">
        <f t="shared" si="25"/>
        <v>0</v>
      </c>
      <c r="AD26" s="129">
        <f t="shared" si="26"/>
        <v>0</v>
      </c>
      <c r="AE26" s="137">
        <f t="shared" si="27"/>
        <v>10.091619318181818</v>
      </c>
      <c r="AF26" s="130">
        <f t="shared" si="7"/>
        <v>0.72206053550640281</v>
      </c>
      <c r="AG26" s="128">
        <f t="shared" si="8"/>
        <v>0.84761663286004052</v>
      </c>
      <c r="AH26" s="128">
        <f t="shared" si="9"/>
        <v>0</v>
      </c>
      <c r="AI26" s="128">
        <f t="shared" si="10"/>
        <v>7.4999999999999997E-2</v>
      </c>
      <c r="AJ26" s="130">
        <f t="shared" si="11"/>
        <v>0.6166666666666667</v>
      </c>
      <c r="AK26" s="149">
        <f t="shared" si="12"/>
        <v>0.58536585365853655</v>
      </c>
      <c r="AL26" s="128">
        <f t="shared" si="13"/>
        <v>0</v>
      </c>
      <c r="AM26" s="128">
        <f t="shared" si="14"/>
        <v>0</v>
      </c>
      <c r="AN26" s="128">
        <f t="shared" si="15"/>
        <v>0</v>
      </c>
      <c r="AO26" s="128">
        <f t="shared" si="16"/>
        <v>0</v>
      </c>
      <c r="AQ26" s="131">
        <f t="shared" si="17"/>
        <v>0.72206053550640281</v>
      </c>
      <c r="AR26" s="131">
        <f t="shared" si="18"/>
        <v>0.73974694589877832</v>
      </c>
      <c r="AS26" s="131">
        <f t="shared" si="19"/>
        <v>0.6166666666666667</v>
      </c>
      <c r="AT26" s="131">
        <f t="shared" si="20"/>
        <v>0.58536585365853655</v>
      </c>
    </row>
    <row r="27" spans="1:46" ht="25.5" customHeight="1" x14ac:dyDescent="0.35">
      <c r="A27" s="143" t="s">
        <v>23</v>
      </c>
      <c r="B27" s="144" t="s">
        <v>116</v>
      </c>
      <c r="C27" s="147"/>
      <c r="D27" s="90">
        <v>1516</v>
      </c>
      <c r="E27" s="91">
        <v>1159</v>
      </c>
      <c r="F27" s="91">
        <v>820</v>
      </c>
      <c r="G27" s="91">
        <v>994</v>
      </c>
      <c r="H27" s="91">
        <v>0</v>
      </c>
      <c r="I27" s="91">
        <v>0</v>
      </c>
      <c r="J27" s="91">
        <v>270</v>
      </c>
      <c r="K27" s="91">
        <v>204</v>
      </c>
      <c r="L27" s="91">
        <v>960</v>
      </c>
      <c r="M27" s="91">
        <v>955</v>
      </c>
      <c r="N27" s="92">
        <v>670</v>
      </c>
      <c r="O27" s="91">
        <v>672</v>
      </c>
      <c r="P27" s="91">
        <v>0</v>
      </c>
      <c r="Q27" s="92">
        <v>0</v>
      </c>
      <c r="R27" s="92">
        <v>50</v>
      </c>
      <c r="S27" s="92">
        <v>48</v>
      </c>
      <c r="T27" s="92">
        <v>0</v>
      </c>
      <c r="U27" s="92">
        <v>0</v>
      </c>
      <c r="V27" s="92">
        <v>0</v>
      </c>
      <c r="W27" s="92">
        <v>0</v>
      </c>
      <c r="X27" s="92">
        <v>184</v>
      </c>
      <c r="Y27" s="127">
        <f t="shared" si="21"/>
        <v>11.489130434782609</v>
      </c>
      <c r="Z27" s="127">
        <f t="shared" si="22"/>
        <v>9.054347826086957</v>
      </c>
      <c r="AA27" s="127">
        <f t="shared" si="23"/>
        <v>0</v>
      </c>
      <c r="AB27" s="127">
        <f t="shared" si="24"/>
        <v>1.3695652173913044</v>
      </c>
      <c r="AC27" s="127">
        <f t="shared" si="25"/>
        <v>0</v>
      </c>
      <c r="AD27" s="129">
        <f t="shared" si="26"/>
        <v>0</v>
      </c>
      <c r="AE27" s="137">
        <f t="shared" si="27"/>
        <v>21.913043478260871</v>
      </c>
      <c r="AF27" s="130">
        <f t="shared" si="7"/>
        <v>0.76451187335092352</v>
      </c>
      <c r="AG27" s="128">
        <f t="shared" si="8"/>
        <v>1.2121951219512195</v>
      </c>
      <c r="AH27" s="128">
        <f t="shared" si="9"/>
        <v>0</v>
      </c>
      <c r="AI27" s="128">
        <f t="shared" si="10"/>
        <v>0.75555555555555554</v>
      </c>
      <c r="AJ27" s="130">
        <f t="shared" si="11"/>
        <v>0.99479166666666663</v>
      </c>
      <c r="AK27" s="149">
        <f t="shared" si="12"/>
        <v>1.0029850746268656</v>
      </c>
      <c r="AL27" s="128">
        <f t="shared" si="13"/>
        <v>0</v>
      </c>
      <c r="AM27" s="128">
        <f t="shared" si="14"/>
        <v>0.96</v>
      </c>
      <c r="AN27" s="128">
        <f t="shared" si="15"/>
        <v>0</v>
      </c>
      <c r="AO27" s="128">
        <f t="shared" si="16"/>
        <v>0</v>
      </c>
      <c r="AQ27" s="131">
        <f t="shared" si="17"/>
        <v>0.76451187335092352</v>
      </c>
      <c r="AR27" s="131">
        <f t="shared" si="18"/>
        <v>1.0990825688073393</v>
      </c>
      <c r="AS27" s="131">
        <f t="shared" si="19"/>
        <v>0.99479166666666663</v>
      </c>
      <c r="AT27" s="131">
        <f t="shared" si="20"/>
        <v>1</v>
      </c>
    </row>
    <row r="28" spans="1:46" ht="25.5" customHeight="1" x14ac:dyDescent="0.35">
      <c r="A28" s="143" t="s">
        <v>24</v>
      </c>
      <c r="B28" s="144" t="s">
        <v>116</v>
      </c>
      <c r="C28" s="147"/>
      <c r="D28" s="90">
        <v>2020</v>
      </c>
      <c r="E28" s="91">
        <v>1666</v>
      </c>
      <c r="F28" s="91">
        <v>1202</v>
      </c>
      <c r="G28" s="91">
        <v>902.5</v>
      </c>
      <c r="H28" s="91">
        <v>0</v>
      </c>
      <c r="I28" s="91">
        <v>0</v>
      </c>
      <c r="J28" s="91">
        <v>0</v>
      </c>
      <c r="K28" s="91">
        <v>0</v>
      </c>
      <c r="L28" s="91">
        <v>1440</v>
      </c>
      <c r="M28" s="91">
        <v>1349</v>
      </c>
      <c r="N28" s="92">
        <v>708</v>
      </c>
      <c r="O28" s="91">
        <v>706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548</v>
      </c>
      <c r="Y28" s="127">
        <f t="shared" si="21"/>
        <v>5.5018248175182478</v>
      </c>
      <c r="Z28" s="127">
        <f t="shared" si="22"/>
        <v>2.9352189781021898</v>
      </c>
      <c r="AA28" s="127">
        <f t="shared" si="23"/>
        <v>0</v>
      </c>
      <c r="AB28" s="127">
        <f t="shared" si="24"/>
        <v>0</v>
      </c>
      <c r="AC28" s="127">
        <f t="shared" si="25"/>
        <v>0</v>
      </c>
      <c r="AD28" s="129">
        <f t="shared" si="26"/>
        <v>0</v>
      </c>
      <c r="AE28" s="137">
        <f t="shared" si="27"/>
        <v>8.437043795620438</v>
      </c>
      <c r="AF28" s="130">
        <f t="shared" si="7"/>
        <v>0.82475247524752471</v>
      </c>
      <c r="AG28" s="128">
        <f t="shared" si="8"/>
        <v>0.75083194675540765</v>
      </c>
      <c r="AH28" s="128">
        <f t="shared" si="9"/>
        <v>0</v>
      </c>
      <c r="AI28" s="128">
        <f t="shared" si="10"/>
        <v>0</v>
      </c>
      <c r="AJ28" s="130">
        <f t="shared" si="11"/>
        <v>0.93680555555555556</v>
      </c>
      <c r="AK28" s="149">
        <f t="shared" si="12"/>
        <v>0.99717514124293782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1">
        <f t="shared" si="17"/>
        <v>0.82475247524752471</v>
      </c>
      <c r="AR28" s="131">
        <f t="shared" si="18"/>
        <v>0.75083194675540765</v>
      </c>
      <c r="AS28" s="131">
        <f t="shared" si="19"/>
        <v>0.93680555555555556</v>
      </c>
      <c r="AT28" s="131">
        <f t="shared" si="20"/>
        <v>0.99717514124293782</v>
      </c>
    </row>
    <row r="29" spans="1:46" ht="29" customHeight="1" x14ac:dyDescent="0.35">
      <c r="A29" s="143" t="s">
        <v>25</v>
      </c>
      <c r="B29" s="144" t="s">
        <v>106</v>
      </c>
      <c r="C29" s="147"/>
      <c r="D29" s="90">
        <v>1354.5</v>
      </c>
      <c r="E29" s="91">
        <v>1265.5</v>
      </c>
      <c r="F29" s="91">
        <v>1086.75</v>
      </c>
      <c r="G29" s="91">
        <v>1250.5</v>
      </c>
      <c r="H29" s="91">
        <v>0</v>
      </c>
      <c r="I29" s="91">
        <v>0</v>
      </c>
      <c r="J29" s="91">
        <v>480</v>
      </c>
      <c r="K29" s="91">
        <v>138</v>
      </c>
      <c r="L29" s="91">
        <v>1080</v>
      </c>
      <c r="M29" s="91">
        <v>827.5</v>
      </c>
      <c r="N29" s="92">
        <v>1080</v>
      </c>
      <c r="O29" s="91">
        <v>1068</v>
      </c>
      <c r="P29" s="91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714</v>
      </c>
      <c r="Y29" s="127">
        <f t="shared" ref="Y29" si="28">SUM(E29+M29)/X29</f>
        <v>2.9313725490196076</v>
      </c>
      <c r="Z29" s="127">
        <f t="shared" ref="Z29" si="29">SUM(G29+O29)/X29</f>
        <v>3.2471988795518207</v>
      </c>
      <c r="AA29" s="127">
        <f t="shared" ref="AA29" si="30">SUM(I29+Q29)/X29</f>
        <v>0</v>
      </c>
      <c r="AB29" s="127">
        <f t="shared" ref="AB29" si="31">SUM(K29+S29)/X29</f>
        <v>0.19327731092436976</v>
      </c>
      <c r="AC29" s="127">
        <f t="shared" ref="AC29" si="32">SUM(U29)/X29</f>
        <v>0</v>
      </c>
      <c r="AD29" s="129">
        <f t="shared" ref="AD29" si="33">SUM(W29)/X29</f>
        <v>0</v>
      </c>
      <c r="AE29" s="137">
        <f t="shared" ref="AE29" si="34">SUM(Y29:AD29)</f>
        <v>6.3718487394957988</v>
      </c>
      <c r="AF29" s="130">
        <f t="shared" si="7"/>
        <v>0.93429309708379471</v>
      </c>
      <c r="AG29" s="128">
        <f t="shared" si="8"/>
        <v>1.1506786289394986</v>
      </c>
      <c r="AH29" s="128">
        <f t="shared" si="9"/>
        <v>0</v>
      </c>
      <c r="AI29" s="128">
        <f t="shared" si="10"/>
        <v>0.28749999999999998</v>
      </c>
      <c r="AJ29" s="130">
        <f t="shared" si="11"/>
        <v>0.76620370370370372</v>
      </c>
      <c r="AK29" s="149">
        <f t="shared" si="12"/>
        <v>0.98888888888888893</v>
      </c>
      <c r="AL29" s="128">
        <f t="shared" si="13"/>
        <v>0</v>
      </c>
      <c r="AM29" s="128">
        <f t="shared" si="14"/>
        <v>0</v>
      </c>
      <c r="AN29" s="128">
        <f t="shared" si="15"/>
        <v>0</v>
      </c>
      <c r="AO29" s="128">
        <f t="shared" si="16"/>
        <v>0</v>
      </c>
      <c r="AQ29" s="131">
        <f t="shared" ref="AQ29" si="35">SUM(E29+I29)/(D29+H29)</f>
        <v>0.93429309708379471</v>
      </c>
      <c r="AR29" s="131">
        <f t="shared" ref="AR29" si="36">SUM(G29+K29)/(F29+J29)</f>
        <v>0.88622945588000634</v>
      </c>
      <c r="AS29" s="131">
        <f t="shared" ref="AS29" si="37">SUM(M29+Q29)/(L29+P29)</f>
        <v>0.76620370370370372</v>
      </c>
      <c r="AT29" s="131">
        <f t="shared" ref="AT29" si="38">SUM(O29+S29)/(N29+R29)</f>
        <v>0.98888888888888893</v>
      </c>
    </row>
    <row r="30" spans="1:46" ht="29" customHeight="1" x14ac:dyDescent="0.35">
      <c r="A30" s="143" t="s">
        <v>26</v>
      </c>
      <c r="B30" s="144" t="s">
        <v>120</v>
      </c>
      <c r="C30" s="147"/>
      <c r="D30" s="90">
        <v>1684.25</v>
      </c>
      <c r="E30" s="91">
        <v>1433.25</v>
      </c>
      <c r="F30" s="91">
        <v>911</v>
      </c>
      <c r="G30" s="91">
        <v>1044.5</v>
      </c>
      <c r="H30" s="91">
        <v>160</v>
      </c>
      <c r="I30" s="91">
        <v>7.5</v>
      </c>
      <c r="J30" s="91">
        <v>160</v>
      </c>
      <c r="K30" s="91">
        <v>0</v>
      </c>
      <c r="L30" s="91">
        <v>1800</v>
      </c>
      <c r="M30" s="91">
        <v>1080</v>
      </c>
      <c r="N30" s="92">
        <v>1080</v>
      </c>
      <c r="O30" s="91">
        <v>984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439</v>
      </c>
      <c r="Y30" s="127">
        <f t="shared" ref="Y30" si="39">SUM(E30+M30)/X30</f>
        <v>5.7249430523917999</v>
      </c>
      <c r="Z30" s="127">
        <f t="shared" ref="Z30" si="40">SUM(G30+O30)/X30</f>
        <v>4.620728929384966</v>
      </c>
      <c r="AA30" s="127">
        <f t="shared" ref="AA30" si="41">SUM(I30+Q30)/X30</f>
        <v>1.7084282460136675E-2</v>
      </c>
      <c r="AB30" s="127">
        <f t="shared" ref="AB30" si="42">SUM(K30+S30)/X30</f>
        <v>0</v>
      </c>
      <c r="AC30" s="127">
        <f t="shared" ref="AC30" si="43">SUM(U30)/X30</f>
        <v>0</v>
      </c>
      <c r="AD30" s="129">
        <f t="shared" ref="AD30" si="44">SUM(W30)/X30</f>
        <v>0</v>
      </c>
      <c r="AE30" s="137">
        <f t="shared" ref="AE30" si="45">SUM(Y30:AD30)</f>
        <v>10.362756264236902</v>
      </c>
      <c r="AF30" s="130">
        <f t="shared" si="7"/>
        <v>0.8509722428380585</v>
      </c>
      <c r="AG30" s="128">
        <f t="shared" si="8"/>
        <v>1.146542261251372</v>
      </c>
      <c r="AH30" s="128">
        <f t="shared" si="9"/>
        <v>4.6875E-2</v>
      </c>
      <c r="AI30" s="128">
        <f t="shared" si="10"/>
        <v>0</v>
      </c>
      <c r="AJ30" s="130">
        <f t="shared" si="11"/>
        <v>0.6</v>
      </c>
      <c r="AK30" s="149">
        <f t="shared" si="12"/>
        <v>0.91111111111111109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1">
        <f t="shared" ref="AQ30" si="46">SUM(E30+I30)/(D30+H30)</f>
        <v>0.78121187474583165</v>
      </c>
      <c r="AR30" s="131">
        <f t="shared" ref="AR30" si="47">SUM(G30+K30)/(F30+J30)</f>
        <v>0.97525676937441641</v>
      </c>
      <c r="AS30" s="131">
        <f t="shared" ref="AS30" si="48">SUM(M30+Q30)/(L30+P30)</f>
        <v>0.6</v>
      </c>
      <c r="AT30" s="131">
        <f t="shared" ref="AT30" si="49">SUM(O30+S30)/(N30+R30)</f>
        <v>0.91111111111111109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9" priority="24">
      <formula>$O$500=1</formula>
    </cfRule>
  </conditionalFormatting>
  <conditionalFormatting sqref="AD29:AE29">
    <cfRule type="expression" dxfId="8" priority="15">
      <formula>$O$500=1</formula>
    </cfRule>
  </conditionalFormatting>
  <conditionalFormatting sqref="AD30:AE30">
    <cfRule type="expression" dxfId="7" priority="12">
      <formula>$O$500=1</formula>
    </cfRule>
  </conditionalFormatting>
  <conditionalFormatting sqref="T5:U29">
    <cfRule type="expression" dxfId="6" priority="7">
      <formula>$J$505=1</formula>
    </cfRule>
  </conditionalFormatting>
  <conditionalFormatting sqref="V5:W30">
    <cfRule type="expression" dxfId="5" priority="10">
      <formula>$J$505=1</formula>
    </cfRule>
  </conditionalFormatting>
  <conditionalFormatting sqref="T30:U30">
    <cfRule type="expression" dxfId="4" priority="8">
      <formula>$J$505=1</formula>
    </cfRule>
  </conditionalFormatting>
  <conditionalFormatting sqref="AF5:AI28 AH4 AH29:AH30">
    <cfRule type="expression" dxfId="3" priority="4">
      <formula>$O$500=1</formula>
    </cfRule>
  </conditionalFormatting>
  <conditionalFormatting sqref="AF29:AI29">
    <cfRule type="expression" dxfId="2" priority="3">
      <formula>$O$500=1</formula>
    </cfRule>
  </conditionalFormatting>
  <conditionalFormatting sqref="AF30:AI30">
    <cfRule type="expression" dxfId="1" priority="2">
      <formula>$O$500=1</formula>
    </cfRule>
  </conditionalFormatting>
  <conditionalFormatting sqref="AF4:AO30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0 AD4:AE3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2022-02-16T15:09:18Z</dcterms:modified>
</cp:coreProperties>
</file>