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350" windowWidth="18190" windowHeight="9540" tabRatio="717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<sst xmlns="http://schemas.openxmlformats.org/spreadsheetml/2006/main" count="791" uniqueCount="121">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</sst>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47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0" fillId="5" borderId="1" xfId="425" applyFont="1" applyFill="1" applyBorder="1" applyAlignment="1" applyProtection="1">
      <alignment horizontal="left" vertical="top" wrapText="1"/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4"/>
      <c r="B3" s="185"/>
      <c r="C3" s="185"/>
      <c r="D3" s="186"/>
      <c r="E3" s="184" t="s">
        <v>31</v>
      </c>
      <c r="F3" s="185"/>
      <c r="G3" s="185"/>
      <c r="H3" s="186"/>
      <c r="I3" s="189" t="s">
        <v>32</v>
      </c>
      <c r="J3" s="190"/>
      <c r="K3" s="190"/>
      <c r="L3" s="191"/>
      <c r="M3" s="184" t="s">
        <v>33</v>
      </c>
      <c r="N3" s="185"/>
      <c r="O3" s="185"/>
      <c r="P3" s="186"/>
      <c r="Q3" s="174">
        <v>42095</v>
      </c>
      <c r="R3" s="175"/>
      <c r="S3" s="175"/>
      <c r="T3" s="176"/>
      <c r="U3" s="174">
        <v>42125</v>
      </c>
      <c r="V3" s="175"/>
      <c r="W3" s="175"/>
      <c r="X3" s="176"/>
      <c r="Y3" s="174">
        <v>42156</v>
      </c>
      <c r="Z3" s="175"/>
      <c r="AA3" s="175"/>
      <c r="AB3" s="176"/>
      <c r="AC3" s="174">
        <v>42186</v>
      </c>
      <c r="AD3" s="175"/>
      <c r="AE3" s="175"/>
      <c r="AF3" s="176"/>
      <c r="AG3" s="174">
        <v>42217</v>
      </c>
      <c r="AH3" s="175"/>
      <c r="AI3" s="175"/>
      <c r="AJ3" s="176"/>
      <c r="AK3" s="174">
        <v>42248</v>
      </c>
      <c r="AL3" s="175"/>
      <c r="AM3" s="175"/>
      <c r="AN3" s="176"/>
      <c r="AO3" s="174">
        <v>42278</v>
      </c>
      <c r="AP3" s="175"/>
      <c r="AQ3" s="175"/>
      <c r="AR3" s="176"/>
      <c r="AS3" s="174">
        <v>42309</v>
      </c>
      <c r="AT3" s="175"/>
      <c r="AU3" s="175"/>
      <c r="AV3" s="176"/>
      <c r="AW3" s="32"/>
      <c r="AX3" s="192">
        <v>42675</v>
      </c>
      <c r="AY3" s="193"/>
      <c r="AZ3" s="193"/>
      <c r="BA3" s="193"/>
      <c r="BB3" s="193"/>
      <c r="BC3" s="193"/>
      <c r="BD3" s="193"/>
      <c r="BE3" s="195"/>
      <c r="BF3" s="192">
        <v>42705</v>
      </c>
      <c r="BG3" s="193"/>
      <c r="BH3" s="193"/>
      <c r="BI3" s="193"/>
      <c r="BJ3" s="193"/>
      <c r="BK3" s="193"/>
      <c r="BL3" s="193"/>
      <c r="BM3" s="194"/>
      <c r="BN3" s="181">
        <v>42736</v>
      </c>
      <c r="BO3" s="182"/>
      <c r="BP3" s="182"/>
      <c r="BQ3" s="182"/>
      <c r="BR3" s="182"/>
      <c r="BS3" s="182"/>
      <c r="BT3" s="182"/>
      <c r="BU3" s="183"/>
      <c r="BV3" s="177">
        <v>42767</v>
      </c>
      <c r="BW3" s="178"/>
      <c r="BX3" s="178"/>
      <c r="BY3" s="178"/>
      <c r="BZ3" s="178"/>
      <c r="CA3" s="178"/>
      <c r="CB3" s="178"/>
      <c r="CC3" s="179"/>
      <c r="CD3" s="174">
        <v>42795</v>
      </c>
      <c r="CE3" s="175"/>
      <c r="CF3" s="175"/>
      <c r="CG3" s="175"/>
      <c r="CH3" s="175"/>
      <c r="CI3" s="175"/>
      <c r="CJ3" s="175"/>
      <c r="CK3" s="176"/>
      <c r="CL3" s="174">
        <v>42826</v>
      </c>
      <c r="CM3" s="175"/>
      <c r="CN3" s="175"/>
      <c r="CO3" s="175"/>
      <c r="CP3" s="175"/>
      <c r="CQ3" s="175"/>
      <c r="CR3" s="175"/>
      <c r="CS3" s="176"/>
      <c r="CT3" s="174">
        <v>42856</v>
      </c>
      <c r="CU3" s="175"/>
      <c r="CV3" s="175"/>
      <c r="CW3" s="175"/>
      <c r="CX3" s="175"/>
      <c r="CY3" s="175"/>
      <c r="CZ3" s="175"/>
      <c r="DA3" s="176"/>
      <c r="DB3" s="198">
        <v>42887</v>
      </c>
      <c r="DC3" s="199"/>
      <c r="DD3" s="199"/>
      <c r="DE3" s="199"/>
      <c r="DF3" s="199"/>
      <c r="DG3" s="44"/>
      <c r="DH3" s="44"/>
      <c r="DI3" s="44"/>
      <c r="DJ3" s="169" t="s">
        <v>47</v>
      </c>
      <c r="DK3" s="170"/>
      <c r="DL3" s="170"/>
      <c r="DM3" s="170"/>
      <c r="DN3" s="170"/>
      <c r="DO3" s="170"/>
      <c r="DP3" s="170"/>
      <c r="DQ3" s="171"/>
      <c r="DR3" s="200" t="s">
        <v>48</v>
      </c>
      <c r="DS3" s="201"/>
      <c r="DT3" s="201"/>
      <c r="DU3" s="201"/>
      <c r="DV3" s="201"/>
      <c r="DW3" s="201"/>
      <c r="DX3" s="201"/>
      <c r="DY3" s="202"/>
      <c r="DZ3" s="181">
        <v>42979</v>
      </c>
      <c r="EA3" s="205"/>
      <c r="EB3" s="205"/>
      <c r="EC3" s="205"/>
      <c r="ED3" s="205"/>
      <c r="EE3" s="205"/>
      <c r="EF3" s="205"/>
      <c r="EG3" s="205"/>
      <c r="EH3" s="192">
        <v>43009</v>
      </c>
      <c r="EI3" s="193"/>
      <c r="EJ3" s="193"/>
      <c r="EK3" s="193"/>
      <c r="EL3" s="193"/>
      <c r="EM3" s="193"/>
      <c r="EN3" s="193"/>
      <c r="EO3" s="194"/>
      <c r="EP3" s="181">
        <v>43040</v>
      </c>
      <c r="EQ3" s="182"/>
      <c r="ER3" s="182"/>
      <c r="ES3" s="182"/>
      <c r="ET3" s="182"/>
      <c r="EU3" s="182"/>
      <c r="EV3" s="182"/>
      <c r="EW3" s="182"/>
      <c r="EX3" s="164">
        <v>43070</v>
      </c>
      <c r="EY3" s="165"/>
      <c r="EZ3" s="165"/>
      <c r="FA3" s="165"/>
      <c r="FB3" s="165"/>
      <c r="FC3" s="165"/>
      <c r="FD3" s="165"/>
      <c r="FE3" s="165"/>
    </row>
    <row r="4" spans="1:161" ht="36" customHeight="1" x14ac:dyDescent="0.35">
      <c r="A4" s="187" t="s">
        <v>0</v>
      </c>
      <c r="B4" s="162" t="s">
        <v>1</v>
      </c>
      <c r="C4" s="162" t="s">
        <v>2</v>
      </c>
      <c r="D4" s="162" t="s">
        <v>1</v>
      </c>
      <c r="E4" s="162" t="s">
        <v>1</v>
      </c>
      <c r="F4" s="162" t="s">
        <v>2</v>
      </c>
      <c r="G4" s="162" t="s">
        <v>1</v>
      </c>
      <c r="H4" s="162" t="s">
        <v>2</v>
      </c>
      <c r="I4" s="162" t="s">
        <v>1</v>
      </c>
      <c r="J4" s="162" t="s">
        <v>2</v>
      </c>
      <c r="K4" s="162" t="s">
        <v>1</v>
      </c>
      <c r="L4" s="162" t="s">
        <v>2</v>
      </c>
      <c r="M4" s="162" t="s">
        <v>1</v>
      </c>
      <c r="N4" s="162" t="s">
        <v>2</v>
      </c>
      <c r="O4" s="162" t="s">
        <v>1</v>
      </c>
      <c r="P4" s="162" t="s">
        <v>2</v>
      </c>
      <c r="Q4" s="162" t="s">
        <v>1</v>
      </c>
      <c r="R4" s="162" t="s">
        <v>2</v>
      </c>
      <c r="S4" s="162" t="s">
        <v>1</v>
      </c>
      <c r="T4" s="162" t="s">
        <v>2</v>
      </c>
      <c r="U4" s="162" t="s">
        <v>1</v>
      </c>
      <c r="V4" s="162" t="s">
        <v>2</v>
      </c>
      <c r="W4" s="162" t="s">
        <v>1</v>
      </c>
      <c r="X4" s="162" t="s">
        <v>2</v>
      </c>
      <c r="Y4" s="162" t="s">
        <v>1</v>
      </c>
      <c r="Z4" s="162" t="s">
        <v>2</v>
      </c>
      <c r="AA4" s="162" t="s">
        <v>1</v>
      </c>
      <c r="AB4" s="162" t="s">
        <v>2</v>
      </c>
      <c r="AC4" s="162" t="s">
        <v>1</v>
      </c>
      <c r="AD4" s="162" t="s">
        <v>2</v>
      </c>
      <c r="AE4" s="162" t="s">
        <v>1</v>
      </c>
      <c r="AF4" s="162" t="s">
        <v>2</v>
      </c>
      <c r="AG4" s="162" t="s">
        <v>1</v>
      </c>
      <c r="AH4" s="162" t="s">
        <v>2</v>
      </c>
      <c r="AI4" s="162" t="s">
        <v>1</v>
      </c>
      <c r="AJ4" s="162" t="s">
        <v>2</v>
      </c>
      <c r="AK4" s="162" t="s">
        <v>1</v>
      </c>
      <c r="AL4" s="162" t="s">
        <v>2</v>
      </c>
      <c r="AM4" s="162" t="s">
        <v>1</v>
      </c>
      <c r="AN4" s="162" t="s">
        <v>2</v>
      </c>
      <c r="AO4" s="162" t="s">
        <v>1</v>
      </c>
      <c r="AP4" s="162" t="s">
        <v>2</v>
      </c>
      <c r="AQ4" s="162" t="s">
        <v>1</v>
      </c>
      <c r="AR4" s="162" t="s">
        <v>2</v>
      </c>
      <c r="AS4" s="162" t="s">
        <v>1</v>
      </c>
      <c r="AT4" s="162" t="s">
        <v>2</v>
      </c>
      <c r="AU4" s="162" t="s">
        <v>1</v>
      </c>
      <c r="AV4" s="162" t="s">
        <v>2</v>
      </c>
      <c r="AW4" s="162" t="s">
        <v>40</v>
      </c>
      <c r="AX4" s="162" t="s">
        <v>1</v>
      </c>
      <c r="AY4" s="162" t="s">
        <v>2</v>
      </c>
      <c r="AZ4" s="162" t="s">
        <v>1</v>
      </c>
      <c r="BA4" s="162" t="s">
        <v>2</v>
      </c>
      <c r="BB4" s="162" t="s">
        <v>37</v>
      </c>
      <c r="BC4" s="162" t="s">
        <v>38</v>
      </c>
      <c r="BD4" s="162" t="s">
        <v>39</v>
      </c>
      <c r="BE4" s="162" t="s">
        <v>40</v>
      </c>
      <c r="BF4" s="162" t="s">
        <v>1</v>
      </c>
      <c r="BG4" s="162" t="s">
        <v>2</v>
      </c>
      <c r="BH4" s="162" t="s">
        <v>1</v>
      </c>
      <c r="BI4" s="162" t="s">
        <v>2</v>
      </c>
      <c r="BJ4" s="162" t="s">
        <v>37</v>
      </c>
      <c r="BK4" s="162" t="s">
        <v>38</v>
      </c>
      <c r="BL4" s="162" t="s">
        <v>39</v>
      </c>
      <c r="BM4" s="162" t="s">
        <v>40</v>
      </c>
      <c r="BN4" s="180" t="s">
        <v>1</v>
      </c>
      <c r="BO4" s="180" t="s">
        <v>2</v>
      </c>
      <c r="BP4" s="180" t="s">
        <v>1</v>
      </c>
      <c r="BQ4" s="180" t="s">
        <v>2</v>
      </c>
      <c r="BR4" s="180" t="s">
        <v>37</v>
      </c>
      <c r="BS4" s="180" t="s">
        <v>38</v>
      </c>
      <c r="BT4" s="180" t="s">
        <v>39</v>
      </c>
      <c r="BU4" s="180" t="s">
        <v>40</v>
      </c>
      <c r="BV4" s="162" t="s">
        <v>1</v>
      </c>
      <c r="BW4" s="162" t="s">
        <v>2</v>
      </c>
      <c r="BX4" s="162" t="s">
        <v>1</v>
      </c>
      <c r="BY4" s="162" t="s">
        <v>2</v>
      </c>
      <c r="BZ4" s="162" t="s">
        <v>37</v>
      </c>
      <c r="CA4" s="162" t="s">
        <v>38</v>
      </c>
      <c r="CB4" s="162" t="s">
        <v>39</v>
      </c>
      <c r="CC4" s="162" t="s">
        <v>40</v>
      </c>
      <c r="CD4" s="162" t="s">
        <v>1</v>
      </c>
      <c r="CE4" s="162" t="s">
        <v>2</v>
      </c>
      <c r="CF4" s="162" t="s">
        <v>1</v>
      </c>
      <c r="CG4" s="162" t="s">
        <v>2</v>
      </c>
      <c r="CH4" s="162" t="s">
        <v>37</v>
      </c>
      <c r="CI4" s="162" t="s">
        <v>38</v>
      </c>
      <c r="CJ4" s="162" t="s">
        <v>39</v>
      </c>
      <c r="CK4" s="162" t="s">
        <v>40</v>
      </c>
      <c r="CL4" s="162" t="s">
        <v>1</v>
      </c>
      <c r="CM4" s="162" t="s">
        <v>2</v>
      </c>
      <c r="CN4" s="162" t="s">
        <v>1</v>
      </c>
      <c r="CO4" s="162" t="s">
        <v>2</v>
      </c>
      <c r="CP4" s="162" t="s">
        <v>37</v>
      </c>
      <c r="CQ4" s="162" t="s">
        <v>38</v>
      </c>
      <c r="CR4" s="162" t="s">
        <v>39</v>
      </c>
      <c r="CS4" s="162" t="s">
        <v>40</v>
      </c>
      <c r="CT4" s="172" t="s">
        <v>1</v>
      </c>
      <c r="CU4" s="172" t="s">
        <v>2</v>
      </c>
      <c r="CV4" s="172" t="s">
        <v>1</v>
      </c>
      <c r="CW4" s="172" t="s">
        <v>2</v>
      </c>
      <c r="CX4" s="172" t="s">
        <v>37</v>
      </c>
      <c r="CY4" s="172" t="s">
        <v>38</v>
      </c>
      <c r="CZ4" s="172" t="s">
        <v>39</v>
      </c>
      <c r="DA4" s="172" t="s">
        <v>40</v>
      </c>
      <c r="DB4" s="162" t="s">
        <v>1</v>
      </c>
      <c r="DC4" s="162" t="s">
        <v>2</v>
      </c>
      <c r="DD4" s="162" t="s">
        <v>1</v>
      </c>
      <c r="DE4" s="162" t="s">
        <v>2</v>
      </c>
      <c r="DF4" s="162" t="s">
        <v>37</v>
      </c>
      <c r="DG4" s="162" t="s">
        <v>38</v>
      </c>
      <c r="DH4" s="162" t="s">
        <v>39</v>
      </c>
      <c r="DI4" s="162" t="s">
        <v>40</v>
      </c>
      <c r="DJ4" s="163" t="s">
        <v>1</v>
      </c>
      <c r="DK4" s="163" t="s">
        <v>2</v>
      </c>
      <c r="DL4" s="163" t="s">
        <v>1</v>
      </c>
      <c r="DM4" s="163" t="s">
        <v>2</v>
      </c>
      <c r="DN4" s="163" t="s">
        <v>37</v>
      </c>
      <c r="DO4" s="166" t="s">
        <v>38</v>
      </c>
      <c r="DP4" s="166" t="s">
        <v>39</v>
      </c>
      <c r="DQ4" s="166" t="s">
        <v>40</v>
      </c>
      <c r="DR4" s="168" t="s">
        <v>1</v>
      </c>
      <c r="DS4" s="168" t="s">
        <v>2</v>
      </c>
      <c r="DT4" s="168" t="s">
        <v>1</v>
      </c>
      <c r="DU4" s="168" t="s">
        <v>2</v>
      </c>
      <c r="DV4" s="168" t="s">
        <v>37</v>
      </c>
      <c r="DW4" s="167" t="s">
        <v>38</v>
      </c>
      <c r="DX4" s="167" t="s">
        <v>39</v>
      </c>
      <c r="DY4" s="167" t="s">
        <v>40</v>
      </c>
      <c r="DZ4" s="197" t="s">
        <v>1</v>
      </c>
      <c r="EA4" s="197" t="s">
        <v>2</v>
      </c>
      <c r="EB4" s="197" t="s">
        <v>1</v>
      </c>
      <c r="EC4" s="197" t="s">
        <v>2</v>
      </c>
      <c r="ED4" s="197" t="s">
        <v>37</v>
      </c>
      <c r="EE4" s="204" t="s">
        <v>38</v>
      </c>
      <c r="EF4" s="204" t="s">
        <v>39</v>
      </c>
      <c r="EG4" s="204" t="s">
        <v>40</v>
      </c>
      <c r="EH4" s="196" t="s">
        <v>1</v>
      </c>
      <c r="EI4" s="196" t="s">
        <v>2</v>
      </c>
      <c r="EJ4" s="196" t="s">
        <v>1</v>
      </c>
      <c r="EK4" s="196" t="s">
        <v>2</v>
      </c>
      <c r="EL4" s="196" t="s">
        <v>37</v>
      </c>
      <c r="EM4" s="196" t="s">
        <v>38</v>
      </c>
      <c r="EN4" s="196" t="s">
        <v>39</v>
      </c>
      <c r="EO4" s="196" t="s">
        <v>40</v>
      </c>
      <c r="EP4" s="180" t="s">
        <v>1</v>
      </c>
      <c r="EQ4" s="180" t="s">
        <v>2</v>
      </c>
      <c r="ER4" s="180" t="s">
        <v>1</v>
      </c>
      <c r="ES4" s="180" t="s">
        <v>2</v>
      </c>
      <c r="ET4" s="180" t="s">
        <v>37</v>
      </c>
      <c r="EU4" s="180" t="s">
        <v>38</v>
      </c>
      <c r="EV4" s="80" t="s">
        <v>39</v>
      </c>
      <c r="EW4" s="80" t="s">
        <v>40</v>
      </c>
      <c r="EX4" s="161" t="s">
        <v>1</v>
      </c>
      <c r="EY4" s="161" t="s">
        <v>2</v>
      </c>
      <c r="EZ4" s="161" t="s">
        <v>1</v>
      </c>
      <c r="FA4" s="161" t="s">
        <v>2</v>
      </c>
      <c r="FB4" s="161" t="s">
        <v>37</v>
      </c>
      <c r="FC4" s="162" t="s">
        <v>38</v>
      </c>
      <c r="FD4" s="162" t="s">
        <v>39</v>
      </c>
      <c r="FE4" s="162" t="s">
        <v>40</v>
      </c>
    </row>
    <row r="5" spans="1:161" ht="15" customHeight="1" x14ac:dyDescent="0.35">
      <c r="A5" s="188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73"/>
      <c r="CU5" s="173"/>
      <c r="CV5" s="173"/>
      <c r="CW5" s="173"/>
      <c r="CX5" s="173"/>
      <c r="CY5" s="173"/>
      <c r="CZ5" s="173"/>
      <c r="DA5" s="173"/>
      <c r="DB5" s="163"/>
      <c r="DC5" s="163"/>
      <c r="DD5" s="163"/>
      <c r="DE5" s="163"/>
      <c r="DF5" s="163"/>
      <c r="DG5" s="163"/>
      <c r="DH5" s="163"/>
      <c r="DI5" s="163"/>
      <c r="DJ5" s="161"/>
      <c r="DK5" s="161"/>
      <c r="DL5" s="161"/>
      <c r="DM5" s="161"/>
      <c r="DN5" s="161"/>
      <c r="DO5" s="163"/>
      <c r="DP5" s="163"/>
      <c r="DQ5" s="163"/>
      <c r="DR5" s="203"/>
      <c r="DS5" s="203"/>
      <c r="DT5" s="203"/>
      <c r="DU5" s="203"/>
      <c r="DV5" s="203"/>
      <c r="DW5" s="168"/>
      <c r="DX5" s="168"/>
      <c r="DY5" s="168"/>
      <c r="DZ5" s="206"/>
      <c r="EA5" s="206"/>
      <c r="EB5" s="206"/>
      <c r="EC5" s="206"/>
      <c r="ED5" s="206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63"/>
      <c r="EQ5" s="163"/>
      <c r="ER5" s="163"/>
      <c r="ES5" s="163"/>
      <c r="ET5" s="163"/>
      <c r="EU5" s="163"/>
      <c r="EV5" s="79"/>
      <c r="EW5" s="79"/>
      <c r="EX5" s="161"/>
      <c r="EY5" s="161"/>
      <c r="EZ5" s="161"/>
      <c r="FA5" s="161"/>
      <c r="FB5" s="161"/>
      <c r="FC5" s="163"/>
      <c r="FD5" s="163"/>
      <c r="FE5" s="163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7" priority="29" stopIfTrue="1">
      <formula>$A$1="N"</formula>
    </cfRule>
  </conditionalFormatting>
  <conditionalFormatting sqref="BB4:BB5">
    <cfRule type="expression" dxfId="36" priority="28" stopIfTrue="1">
      <formula>$A$1="N"</formula>
    </cfRule>
  </conditionalFormatting>
  <conditionalFormatting sqref="BB34">
    <cfRule type="expression" dxfId="35" priority="27" stopIfTrue="1">
      <formula>$A$1="N"</formula>
    </cfRule>
  </conditionalFormatting>
  <conditionalFormatting sqref="BJ6:BJ33 BJ35:BJ37">
    <cfRule type="expression" dxfId="34" priority="26" stopIfTrue="1">
      <formula>$A$1="N"</formula>
    </cfRule>
  </conditionalFormatting>
  <conditionalFormatting sqref="BJ4:BJ5">
    <cfRule type="expression" dxfId="33" priority="25" stopIfTrue="1">
      <formula>$A$1="N"</formula>
    </cfRule>
  </conditionalFormatting>
  <conditionalFormatting sqref="BJ34">
    <cfRule type="expression" dxfId="32" priority="24" stopIfTrue="1">
      <formula>$A$1="N"</formula>
    </cfRule>
  </conditionalFormatting>
  <conditionalFormatting sqref="BR6:BR33 BR35:BR37">
    <cfRule type="expression" dxfId="31" priority="23" stopIfTrue="1">
      <formula>$A$1="N"</formula>
    </cfRule>
  </conditionalFormatting>
  <conditionalFormatting sqref="BR4:BR5">
    <cfRule type="expression" dxfId="30" priority="22" stopIfTrue="1">
      <formula>$A$1="N"</formula>
    </cfRule>
  </conditionalFormatting>
  <conditionalFormatting sqref="BR34">
    <cfRule type="expression" dxfId="29" priority="21" stopIfTrue="1">
      <formula>$A$1="N"</formula>
    </cfRule>
  </conditionalFormatting>
  <conditionalFormatting sqref="BZ6:BZ33 BZ35:BZ36">
    <cfRule type="expression" dxfId="28" priority="20" stopIfTrue="1">
      <formula>$A$1="N"</formula>
    </cfRule>
  </conditionalFormatting>
  <conditionalFormatting sqref="BZ4:BZ5">
    <cfRule type="expression" dxfId="27" priority="19" stopIfTrue="1">
      <formula>$A$1="N"</formula>
    </cfRule>
  </conditionalFormatting>
  <conditionalFormatting sqref="BZ34">
    <cfRule type="expression" dxfId="26" priority="18" stopIfTrue="1">
      <formula>$A$1="N"</formula>
    </cfRule>
  </conditionalFormatting>
  <conditionalFormatting sqref="BZ37">
    <cfRule type="expression" dxfId="25" priority="17" stopIfTrue="1">
      <formula>$A$1="N"</formula>
    </cfRule>
  </conditionalFormatting>
  <conditionalFormatting sqref="CH6:CH37">
    <cfRule type="expression" dxfId="24" priority="16" stopIfTrue="1">
      <formula>$A$1="N"</formula>
    </cfRule>
  </conditionalFormatting>
  <conditionalFormatting sqref="CH4:CH5">
    <cfRule type="expression" dxfId="23" priority="15" stopIfTrue="1">
      <formula>$A$1="N"</formula>
    </cfRule>
  </conditionalFormatting>
  <conditionalFormatting sqref="CP6:CP37">
    <cfRule type="expression" dxfId="22" priority="14" stopIfTrue="1">
      <formula>$A$1="N"</formula>
    </cfRule>
  </conditionalFormatting>
  <conditionalFormatting sqref="CP4:CP5">
    <cfRule type="expression" dxfId="21" priority="13" stopIfTrue="1">
      <formula>$A$1="N"</formula>
    </cfRule>
  </conditionalFormatting>
  <conditionalFormatting sqref="DF6:DF30 DF32:DF38">
    <cfRule type="expression" dxfId="20" priority="12" stopIfTrue="1">
      <formula>$A$1="N"</formula>
    </cfRule>
  </conditionalFormatting>
  <conditionalFormatting sqref="DF4:DF5">
    <cfRule type="expression" dxfId="19" priority="11" stopIfTrue="1">
      <formula>$A$1="N"</formula>
    </cfRule>
  </conditionalFormatting>
  <conditionalFormatting sqref="DF31">
    <cfRule type="expression" dxfId="18" priority="10" stopIfTrue="1">
      <formula>$A$1="N"</formula>
    </cfRule>
  </conditionalFormatting>
  <conditionalFormatting sqref="DN6:DN22 DN24:DN33 DN38 DN35:DN36">
    <cfRule type="expression" dxfId="17" priority="9" stopIfTrue="1">
      <formula>$A$1="N"</formula>
    </cfRule>
  </conditionalFormatting>
  <conditionalFormatting sqref="DN4:DN5">
    <cfRule type="expression" dxfId="16" priority="8" stopIfTrue="1">
      <formula>$A$1="N"</formula>
    </cfRule>
  </conditionalFormatting>
  <conditionalFormatting sqref="DN23">
    <cfRule type="expression" dxfId="15" priority="7" stopIfTrue="1">
      <formula>$A$1="N"</formula>
    </cfRule>
  </conditionalFormatting>
  <conditionalFormatting sqref="DN37">
    <cfRule type="expression" dxfId="14" priority="6" stopIfTrue="1">
      <formula>$A$1="N"</formula>
    </cfRule>
  </conditionalFormatting>
  <conditionalFormatting sqref="DN34">
    <cfRule type="expression" dxfId="13" priority="5" stopIfTrue="1">
      <formula>$A$1="N"</formula>
    </cfRule>
  </conditionalFormatting>
  <conditionalFormatting sqref="ET6:ET37">
    <cfRule type="expression" dxfId="12" priority="4" stopIfTrue="1">
      <formula>$A$1="N"</formula>
    </cfRule>
  </conditionalFormatting>
  <conditionalFormatting sqref="ET4">
    <cfRule type="expression" dxfId="11" priority="3" stopIfTrue="1">
      <formula>$A$1="N"</formula>
    </cfRule>
  </conditionalFormatting>
  <conditionalFormatting sqref="FB6:FB38">
    <cfRule type="expression" dxfId="10" priority="2" stopIfTrue="1">
      <formula>$A$1="N"</formula>
    </cfRule>
  </conditionalFormatting>
  <conditionalFormatting sqref="FB4:FB5">
    <cfRule type="expression" dxfId="9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12" t="s">
        <v>49</v>
      </c>
      <c r="C1" s="212"/>
      <c r="D1" s="212"/>
      <c r="E1" s="212"/>
      <c r="F1" s="212" t="s">
        <v>50</v>
      </c>
      <c r="G1" s="212"/>
      <c r="H1" s="212"/>
      <c r="I1" s="212"/>
      <c r="J1" s="207" t="s">
        <v>49</v>
      </c>
      <c r="K1" s="208"/>
      <c r="L1" s="207" t="s">
        <v>50</v>
      </c>
      <c r="M1" s="208"/>
    </row>
    <row r="2" spans="1:13" ht="18.75" customHeight="1" x14ac:dyDescent="0.35">
      <c r="A2" s="209" t="s">
        <v>0</v>
      </c>
      <c r="B2" s="211" t="s">
        <v>52</v>
      </c>
      <c r="C2" s="211"/>
      <c r="D2" s="211" t="s">
        <v>39</v>
      </c>
      <c r="E2" s="211"/>
      <c r="F2" s="211" t="s">
        <v>52</v>
      </c>
      <c r="G2" s="211"/>
      <c r="H2" s="211" t="s">
        <v>39</v>
      </c>
      <c r="I2" s="211"/>
      <c r="J2" s="211" t="s">
        <v>55</v>
      </c>
      <c r="K2" s="211" t="s">
        <v>2</v>
      </c>
      <c r="L2" s="211" t="s">
        <v>55</v>
      </c>
      <c r="M2" s="211" t="s">
        <v>2</v>
      </c>
    </row>
    <row r="3" spans="1:13" ht="111" x14ac:dyDescent="0.35">
      <c r="A3" s="210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11"/>
      <c r="K3" s="211"/>
      <c r="L3" s="211"/>
      <c r="M3" s="211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8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18" t="s">
        <v>49</v>
      </c>
      <c r="C1" s="218"/>
      <c r="D1" s="218"/>
      <c r="E1" s="218"/>
      <c r="F1" s="218" t="s">
        <v>50</v>
      </c>
      <c r="G1" s="218"/>
      <c r="H1" s="218"/>
      <c r="I1" s="218"/>
      <c r="J1" s="221" t="s">
        <v>94</v>
      </c>
      <c r="K1" s="222"/>
      <c r="L1" s="222"/>
      <c r="M1" s="223"/>
      <c r="N1" s="221" t="s">
        <v>51</v>
      </c>
      <c r="O1" s="222"/>
      <c r="P1" s="222"/>
      <c r="Q1" s="222"/>
      <c r="R1" s="222"/>
      <c r="S1" s="223"/>
      <c r="T1" s="216" t="s">
        <v>49</v>
      </c>
      <c r="U1" s="224"/>
      <c r="V1" s="216" t="s">
        <v>50</v>
      </c>
      <c r="W1" s="224"/>
      <c r="X1" s="219" t="s">
        <v>94</v>
      </c>
      <c r="Y1" s="220"/>
    </row>
    <row r="2" spans="1:25" ht="18.75" customHeight="1" x14ac:dyDescent="0.35">
      <c r="A2" s="226" t="s">
        <v>0</v>
      </c>
      <c r="B2" s="215" t="s">
        <v>52</v>
      </c>
      <c r="C2" s="215"/>
      <c r="D2" s="215" t="s">
        <v>39</v>
      </c>
      <c r="E2" s="215"/>
      <c r="F2" s="215" t="s">
        <v>52</v>
      </c>
      <c r="G2" s="215"/>
      <c r="H2" s="215" t="s">
        <v>39</v>
      </c>
      <c r="I2" s="215"/>
      <c r="J2" s="216" t="s">
        <v>95</v>
      </c>
      <c r="K2" s="217"/>
      <c r="L2" s="216" t="s">
        <v>53</v>
      </c>
      <c r="M2" s="217"/>
      <c r="N2" s="213" t="s">
        <v>37</v>
      </c>
      <c r="O2" s="213" t="s">
        <v>38</v>
      </c>
      <c r="P2" s="213" t="s">
        <v>39</v>
      </c>
      <c r="Q2" s="213" t="s">
        <v>54</v>
      </c>
      <c r="R2" s="213" t="s">
        <v>53</v>
      </c>
      <c r="S2" s="213" t="s">
        <v>40</v>
      </c>
      <c r="T2" s="215" t="s">
        <v>55</v>
      </c>
      <c r="U2" s="215" t="s">
        <v>2</v>
      </c>
      <c r="V2" s="215" t="s">
        <v>55</v>
      </c>
      <c r="W2" s="215" t="s">
        <v>2</v>
      </c>
      <c r="X2" s="213" t="s">
        <v>96</v>
      </c>
      <c r="Y2" s="213" t="s">
        <v>97</v>
      </c>
    </row>
    <row r="3" spans="1:25" ht="111" x14ac:dyDescent="0.35">
      <c r="A3" s="227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4"/>
      <c r="O3" s="214"/>
      <c r="P3" s="214"/>
      <c r="Q3" s="214"/>
      <c r="R3" s="214"/>
      <c r="S3" s="214"/>
      <c r="T3" s="215"/>
      <c r="U3" s="215"/>
      <c r="V3" s="215"/>
      <c r="W3" s="215"/>
      <c r="X3" s="225"/>
      <c r="Y3" s="225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4">
        <v>43831</v>
      </c>
      <c r="N1" s="134">
        <v>43862</v>
      </c>
      <c r="O1" s="134">
        <v>43891</v>
      </c>
      <c r="P1" s="134">
        <v>43922</v>
      </c>
      <c r="Q1" s="134">
        <v>43952</v>
      </c>
      <c r="R1" s="134">
        <v>43983</v>
      </c>
      <c r="S1" s="134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5">
        <v>830</v>
      </c>
      <c r="N2" s="135">
        <v>726</v>
      </c>
      <c r="O2" s="135">
        <v>664</v>
      </c>
      <c r="P2" s="135">
        <v>395</v>
      </c>
      <c r="Q2" s="135">
        <v>161</v>
      </c>
      <c r="R2" s="135">
        <v>571</v>
      </c>
      <c r="S2" s="139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5">
        <v>779</v>
      </c>
      <c r="N3" s="135">
        <v>699</v>
      </c>
      <c r="O3" s="135">
        <v>674</v>
      </c>
      <c r="P3" s="135">
        <v>589</v>
      </c>
      <c r="Q3" s="135">
        <v>232</v>
      </c>
      <c r="R3" s="135">
        <v>577</v>
      </c>
      <c r="S3" s="139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5">
        <v>1021</v>
      </c>
      <c r="N4" s="135">
        <v>1012</v>
      </c>
      <c r="O4" s="135">
        <v>856</v>
      </c>
      <c r="P4" s="135">
        <v>471</v>
      </c>
      <c r="Q4" s="135">
        <v>167</v>
      </c>
      <c r="R4" s="135">
        <v>621</v>
      </c>
      <c r="S4" s="139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5">
        <v>227</v>
      </c>
      <c r="N5" s="135">
        <v>221</v>
      </c>
      <c r="O5" s="135">
        <v>205</v>
      </c>
      <c r="P5" s="135">
        <v>132</v>
      </c>
      <c r="Q5" s="135">
        <v>74</v>
      </c>
      <c r="R5" s="135">
        <v>179</v>
      </c>
      <c r="S5" s="139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5">
        <v>595</v>
      </c>
      <c r="N6" s="135">
        <v>554</v>
      </c>
      <c r="O6" s="135">
        <v>405</v>
      </c>
      <c r="P6" s="135">
        <v>218</v>
      </c>
      <c r="Q6" s="135">
        <v>144</v>
      </c>
      <c r="R6" s="135">
        <v>250</v>
      </c>
      <c r="S6" s="139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5">
        <v>682</v>
      </c>
      <c r="N7" s="135">
        <v>638</v>
      </c>
      <c r="O7" s="135">
        <v>531</v>
      </c>
      <c r="P7" s="135">
        <v>198</v>
      </c>
      <c r="Q7" s="135">
        <v>141</v>
      </c>
      <c r="R7" s="135">
        <v>462</v>
      </c>
      <c r="S7" s="140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5">
        <v>673</v>
      </c>
      <c r="N8" s="135">
        <v>613</v>
      </c>
      <c r="O8" s="135">
        <v>588</v>
      </c>
      <c r="P8" s="135">
        <v>383</v>
      </c>
      <c r="Q8" s="135">
        <v>200</v>
      </c>
      <c r="R8" s="135">
        <v>349</v>
      </c>
      <c r="S8" s="139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5">
        <v>782</v>
      </c>
      <c r="N9" s="135">
        <v>725</v>
      </c>
      <c r="O9" s="135">
        <v>646</v>
      </c>
      <c r="P9" s="135">
        <v>373</v>
      </c>
      <c r="Q9" s="135">
        <v>202</v>
      </c>
      <c r="R9" s="135">
        <v>619</v>
      </c>
      <c r="S9" s="139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15</v>
      </c>
      <c r="R10" s="135">
        <v>0</v>
      </c>
      <c r="S10" s="139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5">
        <v>851</v>
      </c>
      <c r="N11" s="135">
        <v>748</v>
      </c>
      <c r="O11" s="135">
        <v>695</v>
      </c>
      <c r="P11" s="135">
        <v>448</v>
      </c>
      <c r="Q11" s="135">
        <v>219</v>
      </c>
      <c r="R11" s="135">
        <v>537</v>
      </c>
      <c r="S11" s="139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5">
        <v>839</v>
      </c>
      <c r="N12" s="135">
        <v>749</v>
      </c>
      <c r="O12" s="135">
        <v>405</v>
      </c>
      <c r="P12" s="135">
        <v>0</v>
      </c>
      <c r="Q12" s="135">
        <v>41</v>
      </c>
      <c r="R12" s="135">
        <v>0</v>
      </c>
      <c r="S12" s="140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5">
        <v>808</v>
      </c>
      <c r="N13" s="135">
        <v>763</v>
      </c>
      <c r="O13" s="135">
        <v>706</v>
      </c>
      <c r="P13" s="135">
        <v>442</v>
      </c>
      <c r="Q13" s="135">
        <v>225</v>
      </c>
      <c r="R13" s="135">
        <v>551</v>
      </c>
      <c r="S13" s="139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5">
        <v>519</v>
      </c>
      <c r="N14" s="135">
        <v>490</v>
      </c>
      <c r="O14" s="135">
        <v>352</v>
      </c>
      <c r="P14" s="135">
        <v>179</v>
      </c>
      <c r="Q14" s="135">
        <v>132</v>
      </c>
      <c r="R14" s="135">
        <v>363</v>
      </c>
      <c r="S14" s="139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5">
        <v>832</v>
      </c>
      <c r="N15" s="135">
        <v>798</v>
      </c>
      <c r="O15" s="135">
        <v>513</v>
      </c>
      <c r="P15" s="135">
        <v>232</v>
      </c>
      <c r="Q15" s="135">
        <v>155</v>
      </c>
      <c r="R15" s="135">
        <v>536</v>
      </c>
      <c r="S15" s="139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5">
        <v>891</v>
      </c>
      <c r="N16" s="135">
        <v>826</v>
      </c>
      <c r="O16" s="135">
        <v>885</v>
      </c>
      <c r="P16" s="135">
        <v>566</v>
      </c>
      <c r="Q16" s="135">
        <v>283</v>
      </c>
      <c r="R16" s="135">
        <v>742</v>
      </c>
      <c r="S16" s="139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5">
        <v>529</v>
      </c>
      <c r="N17" s="135">
        <v>481</v>
      </c>
      <c r="O17" s="135">
        <v>359</v>
      </c>
      <c r="P17" s="135">
        <v>237</v>
      </c>
      <c r="Q17" s="135">
        <v>136</v>
      </c>
      <c r="R17" s="135">
        <v>461</v>
      </c>
      <c r="S17" s="139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5">
        <v>94</v>
      </c>
      <c r="N18" s="135">
        <v>101</v>
      </c>
      <c r="O18" s="135">
        <v>55</v>
      </c>
      <c r="P18" s="135">
        <v>0</v>
      </c>
      <c r="Q18" s="135">
        <v>16</v>
      </c>
      <c r="R18" s="135">
        <v>0</v>
      </c>
      <c r="S18" s="139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5">
        <v>726</v>
      </c>
      <c r="N19" s="135">
        <v>764</v>
      </c>
      <c r="O19" s="135">
        <v>709</v>
      </c>
      <c r="P19" s="135">
        <v>308</v>
      </c>
      <c r="Q19" s="135">
        <v>107</v>
      </c>
      <c r="R19" s="135">
        <v>287</v>
      </c>
      <c r="S19" s="140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5">
        <v>325</v>
      </c>
      <c r="N20" s="135">
        <v>330</v>
      </c>
      <c r="O20" s="135">
        <v>381</v>
      </c>
      <c r="P20" s="135">
        <v>367</v>
      </c>
      <c r="Q20" s="135">
        <v>150</v>
      </c>
      <c r="R20" s="135">
        <v>382</v>
      </c>
      <c r="S20" s="139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5">
        <v>909</v>
      </c>
      <c r="N21" s="135">
        <v>866</v>
      </c>
      <c r="O21" s="135">
        <v>803</v>
      </c>
      <c r="P21" s="135">
        <v>428</v>
      </c>
      <c r="Q21" s="135">
        <v>214</v>
      </c>
      <c r="R21" s="135">
        <v>608</v>
      </c>
      <c r="S21" s="139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5">
        <v>967</v>
      </c>
      <c r="N22" s="135">
        <v>929</v>
      </c>
      <c r="O22" s="135">
        <v>832</v>
      </c>
      <c r="P22" s="135">
        <v>336</v>
      </c>
      <c r="Q22" s="135">
        <v>145</v>
      </c>
      <c r="R22" s="135">
        <v>514</v>
      </c>
      <c r="S22" s="139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5">
        <v>855</v>
      </c>
      <c r="N23" s="135">
        <v>779</v>
      </c>
      <c r="O23" s="135">
        <v>746</v>
      </c>
      <c r="P23" s="135">
        <v>406</v>
      </c>
      <c r="Q23" s="135">
        <v>44</v>
      </c>
      <c r="R23" s="135">
        <v>493</v>
      </c>
      <c r="S23" s="139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5">
        <v>461</v>
      </c>
      <c r="N24" s="135">
        <v>388</v>
      </c>
      <c r="O24" s="135">
        <v>247</v>
      </c>
      <c r="P24" s="135">
        <v>147</v>
      </c>
      <c r="Q24" s="135">
        <v>113</v>
      </c>
      <c r="R24" s="135">
        <v>274</v>
      </c>
      <c r="S24" s="139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5">
        <v>632</v>
      </c>
      <c r="N25" s="135">
        <v>580</v>
      </c>
      <c r="O25" s="135">
        <v>450</v>
      </c>
      <c r="P25" s="135">
        <v>355</v>
      </c>
      <c r="Q25" s="135">
        <v>176</v>
      </c>
      <c r="R25" s="135">
        <v>416</v>
      </c>
      <c r="S25" s="139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10</v>
      </c>
      <c r="R26" s="135">
        <v>0</v>
      </c>
      <c r="S26" s="139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5">
        <v>729</v>
      </c>
      <c r="N27" s="135">
        <v>671</v>
      </c>
      <c r="O27" s="135">
        <v>522</v>
      </c>
      <c r="P27" s="135">
        <v>314</v>
      </c>
      <c r="Q27" s="135">
        <v>93</v>
      </c>
      <c r="R27" s="135">
        <v>486</v>
      </c>
      <c r="S27" s="139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5">
        <v>665</v>
      </c>
      <c r="N28" s="135">
        <v>613</v>
      </c>
      <c r="O28" s="135">
        <v>571</v>
      </c>
      <c r="P28" s="135">
        <v>180</v>
      </c>
      <c r="Q28" s="135">
        <v>121</v>
      </c>
      <c r="R28" s="135">
        <v>368</v>
      </c>
      <c r="S28" s="139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5">
        <v>343</v>
      </c>
      <c r="N29" s="135">
        <v>291</v>
      </c>
      <c r="O29" s="135">
        <v>277</v>
      </c>
      <c r="P29" s="135">
        <v>359</v>
      </c>
      <c r="Q29" s="135">
        <v>138</v>
      </c>
      <c r="R29" s="135">
        <v>351</v>
      </c>
      <c r="S29" s="140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5">
        <v>374</v>
      </c>
      <c r="N30" s="135">
        <v>411</v>
      </c>
      <c r="O30" s="135">
        <v>350</v>
      </c>
      <c r="P30" s="135">
        <v>362</v>
      </c>
      <c r="Q30" s="135">
        <v>101</v>
      </c>
      <c r="R30" s="135">
        <v>237</v>
      </c>
      <c r="S30" s="141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5">
        <v>658</v>
      </c>
      <c r="N31" s="135">
        <v>613</v>
      </c>
      <c r="O31" s="135">
        <v>580</v>
      </c>
      <c r="P31" s="135">
        <v>525</v>
      </c>
      <c r="Q31" s="135">
        <v>165</v>
      </c>
      <c r="R31" s="135">
        <v>409</v>
      </c>
      <c r="S31" s="139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5">
        <v>208</v>
      </c>
      <c r="N32" s="135">
        <v>185</v>
      </c>
      <c r="O32" s="135">
        <v>199</v>
      </c>
      <c r="P32" s="135">
        <v>177</v>
      </c>
      <c r="Q32" s="135">
        <v>62</v>
      </c>
      <c r="R32" s="135">
        <v>145</v>
      </c>
      <c r="S32" s="138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5">
        <v>35</v>
      </c>
      <c r="N33" s="135">
        <v>44</v>
      </c>
      <c r="O33" s="135">
        <v>42</v>
      </c>
      <c r="P33" s="135">
        <v>10</v>
      </c>
      <c r="Q33" s="135">
        <v>1</v>
      </c>
      <c r="R33" s="135">
        <v>1</v>
      </c>
      <c r="S33" s="139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1</v>
      </c>
      <c r="R34" s="135">
        <v>0</v>
      </c>
      <c r="S34" s="139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1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5">
        <v>37</v>
      </c>
      <c r="N35" s="135">
        <v>48</v>
      </c>
      <c r="O35" s="135">
        <v>19</v>
      </c>
      <c r="P35" s="135">
        <v>7</v>
      </c>
      <c r="Q35" s="135">
        <v>1</v>
      </c>
      <c r="R35" s="135">
        <v>1</v>
      </c>
      <c r="S35" s="139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1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5">
        <v>2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9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12" t="s">
        <v>49</v>
      </c>
      <c r="C1" s="212"/>
      <c r="D1" s="212"/>
      <c r="E1" s="212"/>
      <c r="F1" s="212" t="s">
        <v>50</v>
      </c>
      <c r="G1" s="212"/>
      <c r="H1" s="212"/>
      <c r="I1" s="212"/>
      <c r="J1" s="229" t="s">
        <v>49</v>
      </c>
      <c r="K1" s="208"/>
      <c r="L1" s="229" t="s">
        <v>50</v>
      </c>
      <c r="M1" s="208"/>
    </row>
    <row r="2" spans="1:13" ht="18.5" x14ac:dyDescent="0.35">
      <c r="B2" s="228" t="s">
        <v>52</v>
      </c>
      <c r="C2" s="228"/>
      <c r="D2" s="228" t="s">
        <v>39</v>
      </c>
      <c r="E2" s="228"/>
      <c r="F2" s="228" t="s">
        <v>52</v>
      </c>
      <c r="G2" s="228"/>
      <c r="H2" s="228" t="s">
        <v>39</v>
      </c>
      <c r="I2" s="228"/>
      <c r="J2" s="228" t="s">
        <v>55</v>
      </c>
      <c r="K2" s="228" t="s">
        <v>2</v>
      </c>
      <c r="L2" s="228" t="s">
        <v>55</v>
      </c>
      <c r="M2" s="228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28"/>
      <c r="K3" s="228"/>
      <c r="L3" s="228"/>
      <c r="M3" s="228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2">
        <v>4276.5</v>
      </c>
      <c r="C5" s="132">
        <v>4240.5</v>
      </c>
      <c r="D5" s="132">
        <v>2055</v>
      </c>
      <c r="E5" s="132">
        <v>1588.25</v>
      </c>
      <c r="F5" s="132">
        <v>3960</v>
      </c>
      <c r="G5" s="132">
        <v>4239.75</v>
      </c>
      <c r="H5" s="132">
        <v>1440</v>
      </c>
      <c r="I5" s="132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3"/>
      <c r="C6" s="133"/>
      <c r="D6" s="133"/>
      <c r="E6" s="133"/>
      <c r="F6" s="133">
        <v>4092</v>
      </c>
      <c r="G6" s="133"/>
      <c r="H6" s="133">
        <v>1488</v>
      </c>
      <c r="I6" s="133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zoomScale="70" zoomScaleNormal="70" workbookViewId="0">
      <pane xSplit="3" ySplit="3" topLeftCell="AE4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hidden="1" customWidth="1"/>
    <col min="3" max="3" width="9.08984375" customWidth="1"/>
    <col min="4" max="23" width="11.26953125" customWidth="1"/>
    <col min="24" max="24" width="14.2695312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40" t="s">
        <v>49</v>
      </c>
      <c r="E1" s="245"/>
      <c r="F1" s="245"/>
      <c r="G1" s="245"/>
      <c r="H1" s="245"/>
      <c r="I1" s="245"/>
      <c r="J1" s="245"/>
      <c r="K1" s="246"/>
      <c r="L1" s="240" t="s">
        <v>50</v>
      </c>
      <c r="M1" s="245"/>
      <c r="N1" s="245"/>
      <c r="O1" s="245"/>
      <c r="P1" s="245"/>
      <c r="Q1" s="245"/>
      <c r="R1" s="245"/>
      <c r="S1" s="246"/>
      <c r="T1" s="240" t="s">
        <v>94</v>
      </c>
      <c r="U1" s="241"/>
      <c r="V1" s="241"/>
      <c r="W1" s="237"/>
      <c r="X1" s="242" t="s">
        <v>51</v>
      </c>
      <c r="Y1" s="242"/>
      <c r="Z1" s="242"/>
      <c r="AA1" s="242"/>
      <c r="AB1" s="242"/>
      <c r="AC1" s="242"/>
      <c r="AD1" s="242"/>
      <c r="AE1" s="242"/>
      <c r="AF1" s="230" t="s">
        <v>49</v>
      </c>
      <c r="AG1" s="231"/>
      <c r="AH1" s="231"/>
      <c r="AI1" s="232"/>
      <c r="AJ1" s="230" t="s">
        <v>50</v>
      </c>
      <c r="AK1" s="231"/>
      <c r="AL1" s="231"/>
      <c r="AM1" s="232"/>
      <c r="AN1" s="236" t="s">
        <v>94</v>
      </c>
      <c r="AO1" s="237"/>
      <c r="AQ1" s="216" t="s">
        <v>49</v>
      </c>
      <c r="AR1" s="224"/>
      <c r="AS1" s="216" t="s">
        <v>50</v>
      </c>
      <c r="AT1" s="224"/>
    </row>
    <row r="2" spans="1:46" ht="67.5" customHeight="1" x14ac:dyDescent="0.35">
      <c r="A2" s="243" t="s">
        <v>0</v>
      </c>
      <c r="D2" s="238" t="s">
        <v>52</v>
      </c>
      <c r="E2" s="238"/>
      <c r="F2" s="238" t="s">
        <v>39</v>
      </c>
      <c r="G2" s="238"/>
      <c r="H2" s="230" t="s">
        <v>101</v>
      </c>
      <c r="I2" s="232"/>
      <c r="J2" s="230" t="s">
        <v>102</v>
      </c>
      <c r="K2" s="232"/>
      <c r="L2" s="238" t="s">
        <v>52</v>
      </c>
      <c r="M2" s="238"/>
      <c r="N2" s="238" t="s">
        <v>39</v>
      </c>
      <c r="O2" s="238"/>
      <c r="P2" s="230" t="s">
        <v>101</v>
      </c>
      <c r="Q2" s="232"/>
      <c r="R2" s="230" t="s">
        <v>102</v>
      </c>
      <c r="S2" s="232"/>
      <c r="T2" s="230" t="s">
        <v>95</v>
      </c>
      <c r="U2" s="237"/>
      <c r="V2" s="230" t="s">
        <v>53</v>
      </c>
      <c r="W2" s="237"/>
      <c r="X2" s="238" t="s">
        <v>37</v>
      </c>
      <c r="Y2" s="233" t="s">
        <v>38</v>
      </c>
      <c r="Z2" s="233" t="s">
        <v>39</v>
      </c>
      <c r="AA2" s="233" t="s">
        <v>101</v>
      </c>
      <c r="AB2" s="233" t="s">
        <v>102</v>
      </c>
      <c r="AC2" s="233" t="s">
        <v>54</v>
      </c>
      <c r="AD2" s="233" t="s">
        <v>53</v>
      </c>
      <c r="AE2" s="233" t="s">
        <v>40</v>
      </c>
      <c r="AF2" s="238" t="s">
        <v>55</v>
      </c>
      <c r="AG2" s="238" t="s">
        <v>2</v>
      </c>
      <c r="AH2" s="233" t="s">
        <v>101</v>
      </c>
      <c r="AI2" s="233" t="s">
        <v>102</v>
      </c>
      <c r="AJ2" s="238" t="s">
        <v>55</v>
      </c>
      <c r="AK2" s="238" t="s">
        <v>2</v>
      </c>
      <c r="AL2" s="233" t="s">
        <v>101</v>
      </c>
      <c r="AM2" s="233" t="s">
        <v>102</v>
      </c>
      <c r="AN2" s="233" t="s">
        <v>96</v>
      </c>
      <c r="AO2" s="233" t="s">
        <v>97</v>
      </c>
      <c r="AQ2" s="215" t="s">
        <v>55</v>
      </c>
      <c r="AR2" s="215" t="s">
        <v>2</v>
      </c>
      <c r="AS2" s="215" t="s">
        <v>55</v>
      </c>
      <c r="AT2" s="215" t="s">
        <v>2</v>
      </c>
    </row>
    <row r="3" spans="1:46" ht="111" x14ac:dyDescent="0.35">
      <c r="A3" s="244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38"/>
      <c r="Y3" s="235"/>
      <c r="Z3" s="235"/>
      <c r="AA3" s="235"/>
      <c r="AB3" s="235"/>
      <c r="AC3" s="234"/>
      <c r="AD3" s="235"/>
      <c r="AE3" s="235"/>
      <c r="AF3" s="238"/>
      <c r="AG3" s="238"/>
      <c r="AH3" s="235"/>
      <c r="AI3" s="235"/>
      <c r="AJ3" s="238"/>
      <c r="AK3" s="238"/>
      <c r="AL3" s="235"/>
      <c r="AM3" s="235"/>
      <c r="AN3" s="239"/>
      <c r="AO3" s="239"/>
      <c r="AQ3" s="215"/>
      <c r="AR3" s="215"/>
      <c r="AS3" s="215"/>
      <c r="AT3" s="215"/>
    </row>
    <row r="4" spans="1:46" ht="25.5" customHeight="1" x14ac:dyDescent="0.35">
      <c r="A4" s="142" t="s">
        <v>3</v>
      </c>
      <c r="B4" s="143" t="s">
        <v>106</v>
      </c>
      <c r="C4" s="148"/>
      <c r="D4" s="90">
        <v>2447</v>
      </c>
      <c r="E4" s="90">
        <v>1727.75</v>
      </c>
      <c r="F4" s="90">
        <v>1557</v>
      </c>
      <c r="G4" s="90">
        <v>1548.25</v>
      </c>
      <c r="H4" s="90">
        <v>0</v>
      </c>
      <c r="I4" s="90">
        <v>0</v>
      </c>
      <c r="J4" s="90">
        <v>0</v>
      </c>
      <c r="K4" s="90">
        <v>0</v>
      </c>
      <c r="L4" s="90">
        <v>2232</v>
      </c>
      <c r="M4" s="90">
        <v>1385.25</v>
      </c>
      <c r="N4" s="90">
        <v>1488.5</v>
      </c>
      <c r="O4" s="90">
        <v>1236</v>
      </c>
      <c r="P4" s="90">
        <v>0</v>
      </c>
      <c r="Q4" s="90">
        <v>0</v>
      </c>
      <c r="R4" s="90">
        <v>0</v>
      </c>
      <c r="S4" s="90">
        <v>0</v>
      </c>
      <c r="T4" s="90">
        <v>0</v>
      </c>
      <c r="U4" s="90">
        <v>0</v>
      </c>
      <c r="V4" s="90">
        <v>0</v>
      </c>
      <c r="W4" s="90">
        <v>0</v>
      </c>
      <c r="X4" s="90">
        <v>734</v>
      </c>
      <c r="Y4" s="127">
        <f>SUM(E4+M4)/X4</f>
        <v>4.2411444141689376</v>
      </c>
      <c r="Z4" s="127">
        <f>SUM(G4+O4)/X4</f>
        <v>3.7932561307901906</v>
      </c>
      <c r="AA4" s="127">
        <f>SUM(I4+Q4)/X4</f>
        <v>0</v>
      </c>
      <c r="AB4" s="127">
        <f>SUM(K4+S4)/X4</f>
        <v>0</v>
      </c>
      <c r="AC4" s="115">
        <f>SUM(U4)/X4</f>
        <v>0</v>
      </c>
      <c r="AD4" s="90">
        <f>SUM(W4)/X4</f>
        <v>0</v>
      </c>
      <c r="AE4" s="137">
        <f>SUM(Y4:AD4)</f>
        <v>8.0344005449591283</v>
      </c>
      <c r="AF4" s="128">
        <f>(E4)/D4</f>
        <v>0.70606865549652631</v>
      </c>
      <c r="AG4" s="128">
        <f>IFERROR(G4/F4,0)</f>
        <v>0.99438021836865764</v>
      </c>
      <c r="AH4" s="128">
        <f>IFERROR(I4/H4,0)</f>
        <v>0</v>
      </c>
      <c r="AI4" s="128">
        <f>IFERROR(K4/J4,0)</f>
        <v>0</v>
      </c>
      <c r="AJ4" s="128">
        <f>IFERROR(M4/L4,0)</f>
        <v>0.6206317204301075</v>
      </c>
      <c r="AK4" s="128">
        <f>IFERROR(O4/N4,0)</f>
        <v>0.8303661404098085</v>
      </c>
      <c r="AL4" s="128">
        <f>IFERROR(P4/Q4,0)</f>
        <v>0</v>
      </c>
      <c r="AM4" s="128">
        <f>IFERROR(S4/R4,0)</f>
        <v>0</v>
      </c>
      <c r="AN4" s="128">
        <f>IFERROR(U4/T4,0)</f>
        <v>0</v>
      </c>
      <c r="AO4" s="128">
        <f>IFERROR(W4/V4,0)</f>
        <v>0</v>
      </c>
      <c r="AQ4" s="130">
        <f>SUM(E4+I4)/(D4+H4)</f>
        <v>0.70606865549652631</v>
      </c>
      <c r="AR4" s="130">
        <f>SUM(G4+K4)/(F4+J4)</f>
        <v>0.99438021836865764</v>
      </c>
      <c r="AS4" s="130">
        <f>SUM(M4+Q4)/(L4+P4)</f>
        <v>0.6206317204301075</v>
      </c>
      <c r="AT4" s="130">
        <f>SUM(O4+S4)/(N4+R4)</f>
        <v>0.8303661404098085</v>
      </c>
    </row>
    <row r="5" spans="1:46" ht="25.5" customHeight="1" x14ac:dyDescent="0.35">
      <c r="A5" s="142" t="s">
        <v>4</v>
      </c>
      <c r="B5" s="143" t="s">
        <v>106</v>
      </c>
      <c r="C5" s="149"/>
      <c r="D5" s="159">
        <v>2187</v>
      </c>
      <c r="E5" s="159">
        <v>2054.75</v>
      </c>
      <c r="F5" s="159">
        <v>1728</v>
      </c>
      <c r="G5" s="159">
        <v>1772.75</v>
      </c>
      <c r="H5" s="159">
        <v>450</v>
      </c>
      <c r="I5" s="159">
        <v>242.5</v>
      </c>
      <c r="J5" s="159">
        <v>0</v>
      </c>
      <c r="K5" s="159">
        <v>0</v>
      </c>
      <c r="L5" s="91">
        <v>1488</v>
      </c>
      <c r="M5" s="91">
        <v>1250.5</v>
      </c>
      <c r="N5" s="92">
        <v>1488</v>
      </c>
      <c r="O5" s="91">
        <v>1248</v>
      </c>
      <c r="P5" s="91">
        <v>0</v>
      </c>
      <c r="Q5" s="92">
        <v>108</v>
      </c>
      <c r="R5" s="92">
        <v>0</v>
      </c>
      <c r="S5" s="92">
        <v>0</v>
      </c>
      <c r="T5" s="92">
        <v>164</v>
      </c>
      <c r="U5" s="92">
        <v>141.5</v>
      </c>
      <c r="V5" s="92">
        <v>0</v>
      </c>
      <c r="W5" s="92">
        <v>0</v>
      </c>
      <c r="X5" s="92">
        <v>723</v>
      </c>
      <c r="Y5" s="127">
        <f t="shared" ref="Y5:Y20" si="0">SUM(E5+M5)/X5</f>
        <v>4.5715767634854769</v>
      </c>
      <c r="Z5" s="127">
        <f t="shared" ref="Z5:Z20" si="1">SUM(G5+O5)/X5</f>
        <v>4.1780774550484097</v>
      </c>
      <c r="AA5" s="127">
        <f t="shared" ref="AA5:AA20" si="2">SUM(I5+Q5)/X5</f>
        <v>0.48478561549100968</v>
      </c>
      <c r="AB5" s="127">
        <f t="shared" ref="AB5:AB20" si="3">SUM(K5+S5)/X5</f>
        <v>0</v>
      </c>
      <c r="AC5" s="127">
        <f t="shared" ref="AC5:AC20" si="4">SUM(U5)/X5</f>
        <v>0.19571230982019364</v>
      </c>
      <c r="AD5" s="129">
        <f t="shared" ref="AD5:AD20" si="5">SUM(W5)/X5</f>
        <v>0</v>
      </c>
      <c r="AE5" s="136">
        <f t="shared" ref="AE5:AE20" si="6">SUM(Y5:AD5)</f>
        <v>9.4301521438450902</v>
      </c>
      <c r="AF5" s="128">
        <f t="shared" ref="AF5:AF30" si="7">(E5)/D5</f>
        <v>0.93952903520804754</v>
      </c>
      <c r="AG5" s="128">
        <f t="shared" ref="AG5:AG30" si="8">IFERROR(G5/F5,0)</f>
        <v>1.0258969907407407</v>
      </c>
      <c r="AH5" s="128">
        <f t="shared" ref="AH5:AH30" si="9">IFERROR(I5/H5,0)</f>
        <v>0.53888888888888886</v>
      </c>
      <c r="AI5" s="128">
        <f t="shared" ref="AI5:AI30" si="10">IFERROR(K5/J5,0)</f>
        <v>0</v>
      </c>
      <c r="AJ5" s="128">
        <f t="shared" ref="AJ5:AJ30" si="11">IFERROR(M5/L5,0)</f>
        <v>0.84038978494623651</v>
      </c>
      <c r="AK5" s="128">
        <f t="shared" ref="AK5:AK30" si="12">IFERROR(O5/N5,0)</f>
        <v>0.83870967741935487</v>
      </c>
      <c r="AL5" s="128">
        <f t="shared" ref="AL5:AL30" si="13">IFERROR(P5/Q5,0)</f>
        <v>0</v>
      </c>
      <c r="AM5" s="128">
        <f t="shared" ref="AM5:AM30" si="14">IFERROR(S5/R5,0)</f>
        <v>0</v>
      </c>
      <c r="AN5" s="128">
        <f t="shared" ref="AN5:AN30" si="15">IFERROR(U5/T5,0)</f>
        <v>0.86280487804878048</v>
      </c>
      <c r="AO5" s="128">
        <f t="shared" ref="AO5:AO30" si="16">IFERROR(W5/V5,0)</f>
        <v>0</v>
      </c>
      <c r="AQ5" s="130">
        <f t="shared" ref="AQ5:AQ28" si="17">SUM(E5+I5)/(D5+H5)</f>
        <v>0.87116040955631402</v>
      </c>
      <c r="AR5" s="130">
        <f t="shared" ref="AR5:AR28" si="18">SUM(G5+K5)/(F5+J5)</f>
        <v>1.0258969907407407</v>
      </c>
      <c r="AS5" s="130">
        <f t="shared" ref="AS5:AS28" si="19">SUM(M5+Q5)/(L5+P5)</f>
        <v>0.91297043010752688</v>
      </c>
      <c r="AT5" s="130">
        <f t="shared" ref="AT5:AT28" si="20">SUM(O5+S5)/(N5+R5)</f>
        <v>0.83870967741935487</v>
      </c>
    </row>
    <row r="6" spans="1:46" ht="25.5" customHeight="1" x14ac:dyDescent="0.35">
      <c r="A6" s="142" t="s">
        <v>5</v>
      </c>
      <c r="B6" s="143" t="s">
        <v>107</v>
      </c>
      <c r="C6" s="149"/>
      <c r="D6" s="90">
        <v>2513.75</v>
      </c>
      <c r="E6" s="91">
        <v>1782</v>
      </c>
      <c r="F6" s="91">
        <v>1503</v>
      </c>
      <c r="G6" s="91">
        <v>1000</v>
      </c>
      <c r="H6" s="91">
        <v>163</v>
      </c>
      <c r="I6" s="91">
        <v>121</v>
      </c>
      <c r="J6" s="91">
        <v>0</v>
      </c>
      <c r="K6" s="91">
        <v>0</v>
      </c>
      <c r="L6" s="91">
        <v>1116</v>
      </c>
      <c r="M6" s="91">
        <v>1068</v>
      </c>
      <c r="N6" s="92">
        <v>1488</v>
      </c>
      <c r="O6" s="91">
        <v>1416</v>
      </c>
      <c r="P6" s="91">
        <v>0</v>
      </c>
      <c r="Q6" s="92">
        <v>0</v>
      </c>
      <c r="R6" s="92">
        <v>0</v>
      </c>
      <c r="S6" s="92">
        <v>0</v>
      </c>
      <c r="T6" s="160">
        <v>0</v>
      </c>
      <c r="U6" s="160">
        <v>0</v>
      </c>
      <c r="V6" s="92">
        <v>0</v>
      </c>
      <c r="W6" s="92">
        <v>0</v>
      </c>
      <c r="X6" s="92">
        <v>638</v>
      </c>
      <c r="Y6" s="127">
        <f t="shared" si="0"/>
        <v>4.4670846394984327</v>
      </c>
      <c r="Z6" s="127">
        <f t="shared" si="1"/>
        <v>3.7868338557993733</v>
      </c>
      <c r="AA6" s="127">
        <f t="shared" si="2"/>
        <v>0.18965517241379309</v>
      </c>
      <c r="AB6" s="127">
        <f t="shared" si="3"/>
        <v>0</v>
      </c>
      <c r="AC6" s="127">
        <f t="shared" si="4"/>
        <v>0</v>
      </c>
      <c r="AD6" s="129">
        <f t="shared" si="5"/>
        <v>0</v>
      </c>
      <c r="AE6" s="136">
        <f t="shared" si="6"/>
        <v>8.4435736677116005</v>
      </c>
      <c r="AF6" s="128">
        <f t="shared" si="7"/>
        <v>0.70890104425658873</v>
      </c>
      <c r="AG6" s="128">
        <f t="shared" si="8"/>
        <v>0.66533599467731208</v>
      </c>
      <c r="AH6" s="128">
        <f t="shared" si="9"/>
        <v>0.74233128834355833</v>
      </c>
      <c r="AI6" s="128">
        <f t="shared" si="10"/>
        <v>0</v>
      </c>
      <c r="AJ6" s="128">
        <f t="shared" si="11"/>
        <v>0.956989247311828</v>
      </c>
      <c r="AK6" s="128">
        <f t="shared" si="12"/>
        <v>0.95161290322580649</v>
      </c>
      <c r="AL6" s="128">
        <f t="shared" si="13"/>
        <v>0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0">
        <f t="shared" si="17"/>
        <v>0.71093677033716263</v>
      </c>
      <c r="AR6" s="130">
        <f t="shared" si="18"/>
        <v>0.66533599467731208</v>
      </c>
      <c r="AS6" s="130">
        <f t="shared" si="19"/>
        <v>0.956989247311828</v>
      </c>
      <c r="AT6" s="130">
        <f t="shared" si="20"/>
        <v>0.95161290322580649</v>
      </c>
    </row>
    <row r="7" spans="1:46" ht="25.5" customHeight="1" x14ac:dyDescent="0.35">
      <c r="A7" s="142" t="s">
        <v>6</v>
      </c>
      <c r="B7" s="143" t="s">
        <v>108</v>
      </c>
      <c r="C7" s="149"/>
      <c r="D7" s="90">
        <v>1480</v>
      </c>
      <c r="E7" s="91">
        <v>1139.5</v>
      </c>
      <c r="F7" s="91">
        <v>1187.5</v>
      </c>
      <c r="G7" s="91">
        <v>940.25</v>
      </c>
      <c r="H7" s="91">
        <v>0</v>
      </c>
      <c r="I7" s="91">
        <v>0</v>
      </c>
      <c r="J7" s="91">
        <v>0</v>
      </c>
      <c r="K7" s="91">
        <v>0</v>
      </c>
      <c r="L7" s="91">
        <v>744</v>
      </c>
      <c r="M7" s="91">
        <v>732.5</v>
      </c>
      <c r="N7" s="92">
        <v>744</v>
      </c>
      <c r="O7" s="91">
        <v>677.5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574</v>
      </c>
      <c r="Y7" s="127">
        <f t="shared" si="0"/>
        <v>3.2613240418118465</v>
      </c>
      <c r="Z7" s="127">
        <f t="shared" si="1"/>
        <v>2.8183797909407664</v>
      </c>
      <c r="AA7" s="127">
        <f t="shared" si="2"/>
        <v>0</v>
      </c>
      <c r="AB7" s="127">
        <f t="shared" si="3"/>
        <v>0</v>
      </c>
      <c r="AC7" s="127">
        <f t="shared" si="4"/>
        <v>0</v>
      </c>
      <c r="AD7" s="129">
        <f t="shared" si="5"/>
        <v>0</v>
      </c>
      <c r="AE7" s="136">
        <f t="shared" si="6"/>
        <v>6.0797038327526129</v>
      </c>
      <c r="AF7" s="128">
        <f t="shared" si="7"/>
        <v>0.76993243243243248</v>
      </c>
      <c r="AG7" s="128">
        <f t="shared" si="8"/>
        <v>0.79178947368421049</v>
      </c>
      <c r="AH7" s="128">
        <f t="shared" si="9"/>
        <v>0</v>
      </c>
      <c r="AI7" s="128">
        <f t="shared" si="10"/>
        <v>0</v>
      </c>
      <c r="AJ7" s="128">
        <f t="shared" si="11"/>
        <v>0.98454301075268813</v>
      </c>
      <c r="AK7" s="128">
        <f t="shared" si="12"/>
        <v>0.9106182795698925</v>
      </c>
      <c r="AL7" s="128">
        <f t="shared" si="13"/>
        <v>0</v>
      </c>
      <c r="AM7" s="128">
        <f t="shared" si="14"/>
        <v>0</v>
      </c>
      <c r="AN7" s="128">
        <f t="shared" si="15"/>
        <v>0</v>
      </c>
      <c r="AO7" s="128">
        <f t="shared" si="16"/>
        <v>0</v>
      </c>
      <c r="AQ7" s="130">
        <f t="shared" si="17"/>
        <v>0.76993243243243248</v>
      </c>
      <c r="AR7" s="130">
        <f>SUM(G7+K7)/(F7+J7)</f>
        <v>0.79178947368421049</v>
      </c>
      <c r="AS7" s="130">
        <f t="shared" si="19"/>
        <v>0.98454301075268813</v>
      </c>
      <c r="AT7" s="130">
        <f t="shared" si="20"/>
        <v>0.9106182795698925</v>
      </c>
    </row>
    <row r="8" spans="1:46" ht="25.5" customHeight="1" x14ac:dyDescent="0.35">
      <c r="A8" s="142" t="s">
        <v>7</v>
      </c>
      <c r="B8" s="143" t="s">
        <v>106</v>
      </c>
      <c r="C8" s="149"/>
      <c r="D8" s="90">
        <v>1192.5</v>
      </c>
      <c r="E8" s="91">
        <v>985.5</v>
      </c>
      <c r="F8" s="91">
        <v>1372</v>
      </c>
      <c r="G8" s="91">
        <v>1121.5</v>
      </c>
      <c r="H8" s="91">
        <v>163</v>
      </c>
      <c r="I8" s="91">
        <v>96</v>
      </c>
      <c r="J8" s="91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744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461</v>
      </c>
      <c r="Y8" s="127">
        <f t="shared" si="0"/>
        <v>3.7516268980477223</v>
      </c>
      <c r="Z8" s="127">
        <f t="shared" si="1"/>
        <v>4.0466377440347072</v>
      </c>
      <c r="AA8" s="127">
        <f t="shared" si="2"/>
        <v>0.20824295010845986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6">
        <f t="shared" si="6"/>
        <v>8.0065075921908893</v>
      </c>
      <c r="AF8" s="128">
        <f t="shared" si="7"/>
        <v>0.82641509433962268</v>
      </c>
      <c r="AG8" s="128">
        <f t="shared" si="8"/>
        <v>0.81741982507288635</v>
      </c>
      <c r="AH8" s="128">
        <f t="shared" si="9"/>
        <v>0.58895705521472397</v>
      </c>
      <c r="AI8" s="128">
        <f t="shared" si="10"/>
        <v>0</v>
      </c>
      <c r="AJ8" s="128">
        <f t="shared" si="11"/>
        <v>1</v>
      </c>
      <c r="AK8" s="128">
        <f t="shared" si="12"/>
        <v>1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0">
        <f t="shared" si="17"/>
        <v>0.79786056805606786</v>
      </c>
      <c r="AR8" s="130">
        <f t="shared" si="18"/>
        <v>0.81741982507288635</v>
      </c>
      <c r="AS8" s="130">
        <f t="shared" si="19"/>
        <v>1</v>
      </c>
      <c r="AT8" s="130">
        <f t="shared" si="20"/>
        <v>1</v>
      </c>
    </row>
    <row r="9" spans="1:46" ht="25.5" customHeight="1" x14ac:dyDescent="0.35">
      <c r="A9" s="142" t="s">
        <v>8</v>
      </c>
      <c r="B9" s="143" t="s">
        <v>109</v>
      </c>
      <c r="C9" s="149"/>
      <c r="D9" s="90">
        <v>3211</v>
      </c>
      <c r="E9" s="91">
        <v>2803</v>
      </c>
      <c r="F9" s="91">
        <v>1266</v>
      </c>
      <c r="G9" s="91">
        <v>634.5</v>
      </c>
      <c r="H9" s="91">
        <v>0</v>
      </c>
      <c r="I9" s="91">
        <v>0</v>
      </c>
      <c r="J9" s="91">
        <v>0</v>
      </c>
      <c r="K9" s="91">
        <v>0</v>
      </c>
      <c r="L9" s="91">
        <v>2232</v>
      </c>
      <c r="M9" s="91">
        <v>2077.5</v>
      </c>
      <c r="N9" s="92">
        <v>744</v>
      </c>
      <c r="O9" s="91">
        <v>482.75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306</v>
      </c>
      <c r="Y9" s="127">
        <f t="shared" si="0"/>
        <v>15.949346405228757</v>
      </c>
      <c r="Z9" s="127">
        <f t="shared" si="1"/>
        <v>3.6511437908496731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6">
        <f t="shared" si="6"/>
        <v>19.600490196078432</v>
      </c>
      <c r="AF9" s="128">
        <f t="shared" si="7"/>
        <v>0.8729367798193709</v>
      </c>
      <c r="AG9" s="128">
        <f t="shared" si="8"/>
        <v>0.50118483412322279</v>
      </c>
      <c r="AH9" s="128">
        <f t="shared" si="9"/>
        <v>0</v>
      </c>
      <c r="AI9" s="128">
        <f t="shared" si="10"/>
        <v>0</v>
      </c>
      <c r="AJ9" s="128">
        <f t="shared" si="11"/>
        <v>0.93077956989247312</v>
      </c>
      <c r="AK9" s="128">
        <f t="shared" si="12"/>
        <v>0.64885752688172038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0">
        <f t="shared" si="17"/>
        <v>0.8729367798193709</v>
      </c>
      <c r="AR9" s="130">
        <f t="shared" si="18"/>
        <v>0.50118483412322279</v>
      </c>
      <c r="AS9" s="130">
        <f t="shared" si="19"/>
        <v>0.93077956989247312</v>
      </c>
      <c r="AT9" s="130">
        <f t="shared" si="20"/>
        <v>0.64885752688172038</v>
      </c>
    </row>
    <row r="10" spans="1:46" ht="25.5" customHeight="1" x14ac:dyDescent="0.35">
      <c r="A10" s="142" t="s">
        <v>9</v>
      </c>
      <c r="B10" s="143" t="s">
        <v>106</v>
      </c>
      <c r="C10" s="149"/>
      <c r="D10" s="90">
        <v>2035.5</v>
      </c>
      <c r="E10" s="91">
        <v>1439</v>
      </c>
      <c r="F10" s="91">
        <v>1387.5</v>
      </c>
      <c r="G10" s="91">
        <v>1347.5</v>
      </c>
      <c r="H10" s="91">
        <v>0</v>
      </c>
      <c r="I10" s="91">
        <v>0</v>
      </c>
      <c r="J10" s="91">
        <v>0</v>
      </c>
      <c r="K10" s="91">
        <v>0</v>
      </c>
      <c r="L10" s="91">
        <v>1116</v>
      </c>
      <c r="M10" s="91">
        <v>839</v>
      </c>
      <c r="N10" s="92">
        <v>1476</v>
      </c>
      <c r="O10" s="91">
        <v>1475.5</v>
      </c>
      <c r="P10" s="91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710</v>
      </c>
      <c r="Y10" s="127">
        <f t="shared" si="0"/>
        <v>3.2084507042253523</v>
      </c>
      <c r="Z10" s="127">
        <f t="shared" si="1"/>
        <v>3.9760563380281688</v>
      </c>
      <c r="AA10" s="127">
        <f t="shared" si="2"/>
        <v>0</v>
      </c>
      <c r="AB10" s="127">
        <f t="shared" si="3"/>
        <v>0</v>
      </c>
      <c r="AC10" s="127">
        <f t="shared" si="4"/>
        <v>0</v>
      </c>
      <c r="AD10" s="129">
        <f t="shared" si="5"/>
        <v>0</v>
      </c>
      <c r="AE10" s="136">
        <f t="shared" si="6"/>
        <v>7.1845070422535215</v>
      </c>
      <c r="AF10" s="128">
        <f t="shared" si="7"/>
        <v>0.70695160894129205</v>
      </c>
      <c r="AG10" s="128">
        <f t="shared" si="8"/>
        <v>0.97117117117117113</v>
      </c>
      <c r="AH10" s="128">
        <f t="shared" si="9"/>
        <v>0</v>
      </c>
      <c r="AI10" s="128">
        <f t="shared" si="10"/>
        <v>0</v>
      </c>
      <c r="AJ10" s="128">
        <f t="shared" si="11"/>
        <v>0.75179211469534046</v>
      </c>
      <c r="AK10" s="128">
        <f t="shared" si="12"/>
        <v>0.99966124661246614</v>
      </c>
      <c r="AL10" s="128">
        <f t="shared" si="13"/>
        <v>0</v>
      </c>
      <c r="AM10" s="128">
        <f t="shared" si="14"/>
        <v>0</v>
      </c>
      <c r="AN10" s="128">
        <f t="shared" si="15"/>
        <v>0</v>
      </c>
      <c r="AO10" s="128">
        <f t="shared" si="16"/>
        <v>0</v>
      </c>
      <c r="AQ10" s="130">
        <f t="shared" si="17"/>
        <v>0.70695160894129205</v>
      </c>
      <c r="AR10" s="130">
        <f t="shared" si="18"/>
        <v>0.97117117117117113</v>
      </c>
      <c r="AS10" s="130">
        <f t="shared" si="19"/>
        <v>0.75179211469534046</v>
      </c>
      <c r="AT10" s="130">
        <f t="shared" si="20"/>
        <v>0.99966124661246614</v>
      </c>
    </row>
    <row r="11" spans="1:46" ht="25.5" customHeight="1" x14ac:dyDescent="0.35">
      <c r="A11" s="142" t="s">
        <v>10</v>
      </c>
      <c r="B11" s="151" t="s">
        <v>107</v>
      </c>
      <c r="C11" s="149"/>
      <c r="D11" s="90">
        <v>1430.5</v>
      </c>
      <c r="E11" s="91">
        <v>1117.25</v>
      </c>
      <c r="F11" s="91">
        <v>375</v>
      </c>
      <c r="G11" s="91">
        <v>223.5</v>
      </c>
      <c r="H11" s="91">
        <v>0</v>
      </c>
      <c r="I11" s="91">
        <v>0</v>
      </c>
      <c r="J11" s="91">
        <v>0</v>
      </c>
      <c r="K11" s="91">
        <v>0</v>
      </c>
      <c r="L11" s="91">
        <v>744</v>
      </c>
      <c r="M11" s="91">
        <v>732</v>
      </c>
      <c r="N11" s="92">
        <v>372</v>
      </c>
      <c r="O11" s="91">
        <v>348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217</v>
      </c>
      <c r="Y11" s="127">
        <f t="shared" si="0"/>
        <v>8.5218894009216584</v>
      </c>
      <c r="Z11" s="127">
        <f t="shared" si="1"/>
        <v>2.6336405529953919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6">
        <f t="shared" si="6"/>
        <v>11.15552995391705</v>
      </c>
      <c r="AF11" s="128">
        <f t="shared" si="7"/>
        <v>0.78102062216008383</v>
      </c>
      <c r="AG11" s="128">
        <f t="shared" si="8"/>
        <v>0.59599999999999997</v>
      </c>
      <c r="AH11" s="128">
        <f t="shared" si="9"/>
        <v>0</v>
      </c>
      <c r="AI11" s="128">
        <f t="shared" si="10"/>
        <v>0</v>
      </c>
      <c r="AJ11" s="128">
        <f t="shared" si="11"/>
        <v>0.9838709677419355</v>
      </c>
      <c r="AK11" s="128">
        <f t="shared" si="12"/>
        <v>0.93548387096774188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0">
        <f t="shared" si="17"/>
        <v>0.78102062216008383</v>
      </c>
      <c r="AR11" s="130">
        <f t="shared" si="18"/>
        <v>0.59599999999999997</v>
      </c>
      <c r="AS11" s="130">
        <f t="shared" si="19"/>
        <v>0.9838709677419355</v>
      </c>
      <c r="AT11" s="130">
        <f t="shared" si="20"/>
        <v>0.93548387096774188</v>
      </c>
    </row>
    <row r="12" spans="1:46" ht="25.5" customHeight="1" x14ac:dyDescent="0.35">
      <c r="A12" s="142" t="s">
        <v>43</v>
      </c>
      <c r="B12" s="151" t="s">
        <v>110</v>
      </c>
      <c r="C12" s="149"/>
      <c r="D12" s="90">
        <v>1781.75</v>
      </c>
      <c r="E12" s="91">
        <v>1615</v>
      </c>
      <c r="F12" s="91">
        <v>1650</v>
      </c>
      <c r="G12" s="91">
        <v>1219.25</v>
      </c>
      <c r="H12" s="91">
        <v>0</v>
      </c>
      <c r="I12" s="91">
        <v>0</v>
      </c>
      <c r="J12" s="91">
        <v>0</v>
      </c>
      <c r="K12" s="91">
        <v>0</v>
      </c>
      <c r="L12" s="91">
        <v>1116</v>
      </c>
      <c r="M12" s="91">
        <v>814.75</v>
      </c>
      <c r="N12" s="92">
        <v>1116</v>
      </c>
      <c r="O12" s="91">
        <v>1052</v>
      </c>
      <c r="P12" s="91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677</v>
      </c>
      <c r="Y12" s="127">
        <f t="shared" si="0"/>
        <v>3.5889955686853767</v>
      </c>
      <c r="Z12" s="127">
        <f t="shared" si="1"/>
        <v>3.3548744460856721</v>
      </c>
      <c r="AA12" s="127">
        <f t="shared" si="2"/>
        <v>0</v>
      </c>
      <c r="AB12" s="127">
        <f t="shared" si="3"/>
        <v>0</v>
      </c>
      <c r="AC12" s="127">
        <f t="shared" si="4"/>
        <v>0</v>
      </c>
      <c r="AD12" s="129">
        <f t="shared" si="5"/>
        <v>0</v>
      </c>
      <c r="AE12" s="136">
        <f t="shared" si="6"/>
        <v>6.9438700147710488</v>
      </c>
      <c r="AF12" s="128">
        <f t="shared" si="7"/>
        <v>0.90641223516205982</v>
      </c>
      <c r="AG12" s="128">
        <f t="shared" si="8"/>
        <v>0.7389393939393939</v>
      </c>
      <c r="AH12" s="128">
        <f t="shared" si="9"/>
        <v>0</v>
      </c>
      <c r="AI12" s="128">
        <f t="shared" si="10"/>
        <v>0</v>
      </c>
      <c r="AJ12" s="128">
        <f t="shared" si="11"/>
        <v>0.73006272401433692</v>
      </c>
      <c r="AK12" s="128">
        <f t="shared" si="12"/>
        <v>0.94265232974910396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0">
        <f t="shared" si="17"/>
        <v>0.90641223516205982</v>
      </c>
      <c r="AR12" s="130">
        <f t="shared" si="18"/>
        <v>0.7389393939393939</v>
      </c>
      <c r="AS12" s="130">
        <f t="shared" si="19"/>
        <v>0.73006272401433692</v>
      </c>
      <c r="AT12" s="130">
        <f t="shared" si="20"/>
        <v>0.94265232974910396</v>
      </c>
    </row>
    <row r="13" spans="1:46" ht="25.5" customHeight="1" x14ac:dyDescent="0.35">
      <c r="A13" s="142" t="s">
        <v>11</v>
      </c>
      <c r="B13" s="151" t="s">
        <v>111</v>
      </c>
      <c r="C13" s="149"/>
      <c r="D13" s="90">
        <v>1712</v>
      </c>
      <c r="E13" s="91">
        <v>1168</v>
      </c>
      <c r="F13" s="91">
        <v>1449</v>
      </c>
      <c r="G13" s="91">
        <v>1270</v>
      </c>
      <c r="H13" s="91">
        <v>326</v>
      </c>
      <c r="I13" s="91">
        <v>99</v>
      </c>
      <c r="J13" s="91">
        <v>0</v>
      </c>
      <c r="K13" s="91">
        <v>0</v>
      </c>
      <c r="L13" s="91">
        <v>1116</v>
      </c>
      <c r="M13" s="91">
        <v>779.5</v>
      </c>
      <c r="N13" s="92">
        <v>1116</v>
      </c>
      <c r="O13" s="91">
        <v>996</v>
      </c>
      <c r="P13" s="91">
        <v>0</v>
      </c>
      <c r="Q13" s="92">
        <v>108</v>
      </c>
      <c r="R13" s="92">
        <v>0</v>
      </c>
      <c r="S13" s="92">
        <v>0</v>
      </c>
      <c r="T13" s="92">
        <v>164</v>
      </c>
      <c r="U13" s="92">
        <v>104</v>
      </c>
      <c r="V13" s="92">
        <v>0</v>
      </c>
      <c r="W13" s="92">
        <v>0</v>
      </c>
      <c r="X13" s="92">
        <v>621</v>
      </c>
      <c r="Y13" s="127">
        <f t="shared" si="0"/>
        <v>3.136070853462158</v>
      </c>
      <c r="Z13" s="127">
        <f t="shared" si="1"/>
        <v>3.6489533011272144</v>
      </c>
      <c r="AA13" s="127">
        <f t="shared" si="2"/>
        <v>0.33333333333333331</v>
      </c>
      <c r="AB13" s="127">
        <f t="shared" si="3"/>
        <v>0</v>
      </c>
      <c r="AC13" s="127">
        <f t="shared" si="4"/>
        <v>0.16747181964573268</v>
      </c>
      <c r="AD13" s="129">
        <f t="shared" si="5"/>
        <v>0</v>
      </c>
      <c r="AE13" s="136">
        <f t="shared" si="6"/>
        <v>7.2858293075684379</v>
      </c>
      <c r="AF13" s="128">
        <f t="shared" si="7"/>
        <v>0.68224299065420557</v>
      </c>
      <c r="AG13" s="128">
        <f t="shared" si="8"/>
        <v>0.87646652864044172</v>
      </c>
      <c r="AH13" s="128">
        <f t="shared" si="9"/>
        <v>0.30368098159509205</v>
      </c>
      <c r="AI13" s="128">
        <f t="shared" si="10"/>
        <v>0</v>
      </c>
      <c r="AJ13" s="128">
        <f t="shared" si="11"/>
        <v>0.69847670250896055</v>
      </c>
      <c r="AK13" s="128">
        <f t="shared" si="12"/>
        <v>0.89247311827956988</v>
      </c>
      <c r="AL13" s="128">
        <f t="shared" si="13"/>
        <v>0</v>
      </c>
      <c r="AM13" s="128">
        <f t="shared" si="14"/>
        <v>0</v>
      </c>
      <c r="AN13" s="128">
        <f t="shared" si="15"/>
        <v>0.63414634146341464</v>
      </c>
      <c r="AO13" s="128">
        <f t="shared" si="16"/>
        <v>0</v>
      </c>
      <c r="AQ13" s="130">
        <f t="shared" si="17"/>
        <v>0.62168792934249262</v>
      </c>
      <c r="AR13" s="130">
        <f t="shared" si="18"/>
        <v>0.87646652864044172</v>
      </c>
      <c r="AS13" s="130">
        <f t="shared" si="19"/>
        <v>0.79525089605734767</v>
      </c>
      <c r="AT13" s="130">
        <f t="shared" si="20"/>
        <v>0.89247311827956988</v>
      </c>
    </row>
    <row r="14" spans="1:46" ht="25.5" customHeight="1" x14ac:dyDescent="0.35">
      <c r="A14" s="142" t="s">
        <v>12</v>
      </c>
      <c r="B14" s="151" t="s">
        <v>112</v>
      </c>
      <c r="C14" s="149"/>
      <c r="D14" s="90">
        <v>1656</v>
      </c>
      <c r="E14" s="91">
        <v>1047</v>
      </c>
      <c r="F14" s="91">
        <v>1003.5</v>
      </c>
      <c r="G14" s="91">
        <v>740</v>
      </c>
      <c r="H14" s="91">
        <v>163</v>
      </c>
      <c r="I14" s="91">
        <v>196</v>
      </c>
      <c r="J14" s="91">
        <v>0</v>
      </c>
      <c r="K14" s="91">
        <v>0</v>
      </c>
      <c r="L14" s="91">
        <v>1488</v>
      </c>
      <c r="M14" s="91">
        <v>742.5</v>
      </c>
      <c r="N14" s="92">
        <v>744</v>
      </c>
      <c r="O14" s="91">
        <v>744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391</v>
      </c>
      <c r="Y14" s="127">
        <f t="shared" si="0"/>
        <v>4.5767263427109972</v>
      </c>
      <c r="Z14" s="127">
        <f t="shared" si="1"/>
        <v>3.7953964194373402</v>
      </c>
      <c r="AA14" s="127">
        <f t="shared" si="2"/>
        <v>0.50127877237851659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6">
        <f t="shared" si="6"/>
        <v>8.8734015345268524</v>
      </c>
      <c r="AF14" s="128">
        <f t="shared" si="7"/>
        <v>0.63224637681159424</v>
      </c>
      <c r="AG14" s="128">
        <f t="shared" si="8"/>
        <v>0.73741903338315895</v>
      </c>
      <c r="AH14" s="128">
        <f t="shared" si="9"/>
        <v>1.2024539877300613</v>
      </c>
      <c r="AI14" s="128">
        <f t="shared" si="10"/>
        <v>0</v>
      </c>
      <c r="AJ14" s="128">
        <f t="shared" si="11"/>
        <v>0.49899193548387094</v>
      </c>
      <c r="AK14" s="128">
        <f t="shared" si="12"/>
        <v>1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0">
        <f t="shared" si="17"/>
        <v>0.68334249587685536</v>
      </c>
      <c r="AR14" s="130">
        <f t="shared" si="18"/>
        <v>0.73741903338315895</v>
      </c>
      <c r="AS14" s="130">
        <f t="shared" si="19"/>
        <v>0.49899193548387094</v>
      </c>
      <c r="AT14" s="130">
        <f t="shared" si="20"/>
        <v>1</v>
      </c>
    </row>
    <row r="15" spans="1:46" ht="25.5" customHeight="1" x14ac:dyDescent="0.35">
      <c r="A15" s="142" t="s">
        <v>13</v>
      </c>
      <c r="B15" s="151" t="s">
        <v>113</v>
      </c>
      <c r="C15" s="149"/>
      <c r="D15" s="90">
        <v>8372</v>
      </c>
      <c r="E15" s="91">
        <v>6509</v>
      </c>
      <c r="F15" s="91">
        <v>2604</v>
      </c>
      <c r="G15" s="91">
        <v>1289.75</v>
      </c>
      <c r="H15" s="91">
        <v>0</v>
      </c>
      <c r="I15" s="91">
        <v>7</v>
      </c>
      <c r="J15" s="91">
        <v>0</v>
      </c>
      <c r="K15" s="91">
        <v>0</v>
      </c>
      <c r="L15" s="91">
        <v>5844</v>
      </c>
      <c r="M15" s="91">
        <v>4605.5</v>
      </c>
      <c r="N15" s="92">
        <v>2100</v>
      </c>
      <c r="O15" s="91">
        <v>1258.5</v>
      </c>
      <c r="P15" s="91">
        <v>0</v>
      </c>
      <c r="Q15" s="92">
        <v>60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489</v>
      </c>
      <c r="Y15" s="127">
        <f t="shared" si="0"/>
        <v>22.729038854805726</v>
      </c>
      <c r="Z15" s="127">
        <f t="shared" si="1"/>
        <v>5.211145194274029</v>
      </c>
      <c r="AA15" s="127">
        <f t="shared" si="2"/>
        <v>0.13701431492842536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6">
        <f t="shared" si="6"/>
        <v>28.077198364008179</v>
      </c>
      <c r="AF15" s="128">
        <f t="shared" si="7"/>
        <v>0.77747252747252749</v>
      </c>
      <c r="AG15" s="128">
        <f t="shared" si="8"/>
        <v>0.49529569892473119</v>
      </c>
      <c r="AH15" s="128">
        <f t="shared" si="9"/>
        <v>0</v>
      </c>
      <c r="AI15" s="128">
        <f t="shared" si="10"/>
        <v>0</v>
      </c>
      <c r="AJ15" s="128">
        <f t="shared" si="11"/>
        <v>0.78807323750855574</v>
      </c>
      <c r="AK15" s="128">
        <f t="shared" si="12"/>
        <v>0.59928571428571431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0">
        <f t="shared" si="17"/>
        <v>0.77830864787386522</v>
      </c>
      <c r="AR15" s="130">
        <f t="shared" si="18"/>
        <v>0.49529569892473119</v>
      </c>
      <c r="AS15" s="130">
        <f t="shared" si="19"/>
        <v>0.79834017796030121</v>
      </c>
      <c r="AT15" s="130">
        <f t="shared" si="20"/>
        <v>0.59928571428571431</v>
      </c>
    </row>
    <row r="16" spans="1:46" ht="25.5" customHeight="1" x14ac:dyDescent="0.35">
      <c r="A16" s="142" t="s">
        <v>14</v>
      </c>
      <c r="B16" s="151" t="s">
        <v>114</v>
      </c>
      <c r="C16" s="149"/>
      <c r="D16" s="90">
        <v>3505.5</v>
      </c>
      <c r="E16" s="91">
        <v>2186.25</v>
      </c>
      <c r="F16" s="91">
        <v>2170.25</v>
      </c>
      <c r="G16" s="91">
        <v>1565.75</v>
      </c>
      <c r="H16" s="91">
        <v>0</v>
      </c>
      <c r="I16" s="91">
        <v>0</v>
      </c>
      <c r="J16" s="91">
        <v>0</v>
      </c>
      <c r="K16" s="91">
        <v>0</v>
      </c>
      <c r="L16" s="91">
        <v>2602</v>
      </c>
      <c r="M16" s="91">
        <v>2000.25</v>
      </c>
      <c r="N16" s="92">
        <v>1518</v>
      </c>
      <c r="O16" s="91">
        <v>1189.5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571</v>
      </c>
      <c r="Y16" s="127">
        <f t="shared" si="0"/>
        <v>7.331873905429072</v>
      </c>
      <c r="Z16" s="127">
        <f t="shared" si="1"/>
        <v>4.8253064798598952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6">
        <f t="shared" si="6"/>
        <v>12.157180385288967</v>
      </c>
      <c r="AF16" s="128">
        <f t="shared" si="7"/>
        <v>0.62366281557552417</v>
      </c>
      <c r="AG16" s="128">
        <f t="shared" si="8"/>
        <v>0.72146066121414587</v>
      </c>
      <c r="AH16" s="128">
        <f t="shared" si="9"/>
        <v>0</v>
      </c>
      <c r="AI16" s="128">
        <f t="shared" si="10"/>
        <v>0</v>
      </c>
      <c r="AJ16" s="128">
        <f t="shared" si="11"/>
        <v>0.7687355880092237</v>
      </c>
      <c r="AK16" s="128">
        <f t="shared" si="12"/>
        <v>0.78359683794466406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0">
        <f t="shared" si="17"/>
        <v>0.62366281557552417</v>
      </c>
      <c r="AR16" s="130">
        <f t="shared" si="18"/>
        <v>0.72146066121414587</v>
      </c>
      <c r="AS16" s="130">
        <f t="shared" si="19"/>
        <v>0.7687355880092237</v>
      </c>
      <c r="AT16" s="130">
        <f t="shared" si="20"/>
        <v>0.78359683794466406</v>
      </c>
    </row>
    <row r="17" spans="1:46" ht="25.5" customHeight="1" x14ac:dyDescent="0.35">
      <c r="A17" s="142" t="s">
        <v>15</v>
      </c>
      <c r="B17" s="151" t="s">
        <v>114</v>
      </c>
      <c r="C17" s="149"/>
      <c r="D17" s="90">
        <v>1377.5</v>
      </c>
      <c r="E17" s="91">
        <v>927</v>
      </c>
      <c r="F17" s="91">
        <v>789.5</v>
      </c>
      <c r="G17" s="91">
        <v>755</v>
      </c>
      <c r="H17" s="91">
        <v>0</v>
      </c>
      <c r="I17" s="91">
        <v>0</v>
      </c>
      <c r="J17" s="91">
        <v>0</v>
      </c>
      <c r="K17" s="91">
        <v>0</v>
      </c>
      <c r="L17" s="91">
        <v>744</v>
      </c>
      <c r="M17" s="91">
        <v>756</v>
      </c>
      <c r="N17" s="92">
        <v>744</v>
      </c>
      <c r="O17" s="91">
        <v>708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488</v>
      </c>
      <c r="Y17" s="127">
        <f t="shared" si="0"/>
        <v>3.4487704918032787</v>
      </c>
      <c r="Z17" s="127">
        <f t="shared" si="1"/>
        <v>2.997950819672131</v>
      </c>
      <c r="AA17" s="127">
        <f t="shared" si="2"/>
        <v>0</v>
      </c>
      <c r="AB17" s="127">
        <f t="shared" si="3"/>
        <v>0</v>
      </c>
      <c r="AC17" s="127">
        <f t="shared" si="4"/>
        <v>0</v>
      </c>
      <c r="AD17" s="129">
        <f t="shared" si="5"/>
        <v>0</v>
      </c>
      <c r="AE17" s="136">
        <f t="shared" si="6"/>
        <v>6.4467213114754092</v>
      </c>
      <c r="AF17" s="128">
        <f t="shared" si="7"/>
        <v>0.67295825771324869</v>
      </c>
      <c r="AG17" s="128">
        <f t="shared" si="8"/>
        <v>0.95630145661811272</v>
      </c>
      <c r="AH17" s="128">
        <f t="shared" si="9"/>
        <v>0</v>
      </c>
      <c r="AI17" s="128">
        <f t="shared" si="10"/>
        <v>0</v>
      </c>
      <c r="AJ17" s="128">
        <f t="shared" si="11"/>
        <v>1.0161290322580645</v>
      </c>
      <c r="AK17" s="128">
        <f t="shared" si="12"/>
        <v>0.95161290322580649</v>
      </c>
      <c r="AL17" s="128">
        <f t="shared" si="13"/>
        <v>0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0">
        <f t="shared" si="17"/>
        <v>0.67295825771324869</v>
      </c>
      <c r="AR17" s="130">
        <f t="shared" si="18"/>
        <v>0.95630145661811272</v>
      </c>
      <c r="AS17" s="130">
        <f t="shared" si="19"/>
        <v>1.0161290322580645</v>
      </c>
      <c r="AT17" s="130">
        <f t="shared" si="20"/>
        <v>0.95161290322580649</v>
      </c>
    </row>
    <row r="18" spans="1:46" ht="25.5" customHeight="1" x14ac:dyDescent="0.35">
      <c r="A18" s="142" t="s">
        <v>16</v>
      </c>
      <c r="B18" s="151" t="s">
        <v>106</v>
      </c>
      <c r="C18" s="149"/>
      <c r="D18" s="90">
        <v>2314.5</v>
      </c>
      <c r="E18" s="91">
        <v>1817.5</v>
      </c>
      <c r="F18" s="91">
        <v>1550.5</v>
      </c>
      <c r="G18" s="91">
        <v>1307.5</v>
      </c>
      <c r="H18" s="91">
        <v>0</v>
      </c>
      <c r="I18" s="91">
        <v>0</v>
      </c>
      <c r="J18" s="91">
        <v>0</v>
      </c>
      <c r="K18" s="91">
        <v>0</v>
      </c>
      <c r="L18" s="91">
        <v>1116</v>
      </c>
      <c r="M18" s="91">
        <v>1077.5</v>
      </c>
      <c r="N18" s="92">
        <v>1488</v>
      </c>
      <c r="O18" s="91">
        <v>1248</v>
      </c>
      <c r="P18" s="91">
        <v>0</v>
      </c>
      <c r="Q18" s="92">
        <v>0</v>
      </c>
      <c r="R18" s="92">
        <v>0</v>
      </c>
      <c r="S18" s="92">
        <v>0</v>
      </c>
      <c r="T18" s="92">
        <v>164</v>
      </c>
      <c r="U18" s="92">
        <v>141.5</v>
      </c>
      <c r="V18" s="92">
        <v>0</v>
      </c>
      <c r="W18" s="92">
        <v>0</v>
      </c>
      <c r="X18" s="92">
        <v>321</v>
      </c>
      <c r="Y18" s="127">
        <f t="shared" si="0"/>
        <v>9.0186915887850461</v>
      </c>
      <c r="Z18" s="127">
        <f t="shared" si="1"/>
        <v>7.9610591900311523</v>
      </c>
      <c r="AA18" s="127">
        <f t="shared" si="2"/>
        <v>0</v>
      </c>
      <c r="AB18" s="127">
        <f t="shared" si="3"/>
        <v>0</v>
      </c>
      <c r="AC18" s="127">
        <f t="shared" si="4"/>
        <v>0.44080996884735202</v>
      </c>
      <c r="AD18" s="129">
        <f t="shared" si="5"/>
        <v>0</v>
      </c>
      <c r="AE18" s="136">
        <f t="shared" si="6"/>
        <v>17.420560747663547</v>
      </c>
      <c r="AF18" s="128">
        <f t="shared" si="7"/>
        <v>0.78526679628429463</v>
      </c>
      <c r="AG18" s="128">
        <f t="shared" si="8"/>
        <v>0.8432763624637214</v>
      </c>
      <c r="AH18" s="128">
        <f t="shared" si="9"/>
        <v>0</v>
      </c>
      <c r="AI18" s="128">
        <f t="shared" si="10"/>
        <v>0</v>
      </c>
      <c r="AJ18" s="128">
        <f t="shared" si="11"/>
        <v>0.96550179211469533</v>
      </c>
      <c r="AK18" s="128">
        <f t="shared" si="12"/>
        <v>0.83870967741935487</v>
      </c>
      <c r="AL18" s="128">
        <f t="shared" si="13"/>
        <v>0</v>
      </c>
      <c r="AM18" s="128">
        <f t="shared" si="14"/>
        <v>0</v>
      </c>
      <c r="AN18" s="128">
        <f t="shared" si="15"/>
        <v>0.86280487804878048</v>
      </c>
      <c r="AO18" s="128">
        <f t="shared" si="16"/>
        <v>0</v>
      </c>
      <c r="AQ18" s="130">
        <f t="shared" si="17"/>
        <v>0.78526679628429463</v>
      </c>
      <c r="AR18" s="130">
        <f t="shared" si="18"/>
        <v>0.8432763624637214</v>
      </c>
      <c r="AS18" s="130">
        <f t="shared" si="19"/>
        <v>0.96550179211469533</v>
      </c>
      <c r="AT18" s="130">
        <f t="shared" si="20"/>
        <v>0.83870967741935487</v>
      </c>
    </row>
    <row r="19" spans="1:46" ht="25.5" customHeight="1" x14ac:dyDescent="0.35">
      <c r="A19" s="142" t="s">
        <v>17</v>
      </c>
      <c r="B19" s="151" t="s">
        <v>109</v>
      </c>
      <c r="C19" s="149"/>
      <c r="D19" s="90">
        <v>2430</v>
      </c>
      <c r="E19" s="91">
        <v>2382.5</v>
      </c>
      <c r="F19" s="91">
        <v>810</v>
      </c>
      <c r="G19" s="91">
        <v>662</v>
      </c>
      <c r="H19" s="91">
        <v>0</v>
      </c>
      <c r="I19" s="91">
        <v>0</v>
      </c>
      <c r="J19" s="91">
        <v>0</v>
      </c>
      <c r="K19" s="91">
        <v>0</v>
      </c>
      <c r="L19" s="91">
        <v>2160</v>
      </c>
      <c r="M19" s="91">
        <v>1800</v>
      </c>
      <c r="N19" s="92">
        <v>720</v>
      </c>
      <c r="O19" s="91">
        <v>672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318</v>
      </c>
      <c r="Y19" s="127">
        <f t="shared" si="0"/>
        <v>13.15251572327044</v>
      </c>
      <c r="Z19" s="127">
        <f t="shared" si="1"/>
        <v>4.1949685534591197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6">
        <f t="shared" si="6"/>
        <v>17.34748427672956</v>
      </c>
      <c r="AF19" s="128">
        <f t="shared" si="7"/>
        <v>0.98045267489711929</v>
      </c>
      <c r="AG19" s="128">
        <f t="shared" si="8"/>
        <v>0.81728395061728398</v>
      </c>
      <c r="AH19" s="128">
        <f t="shared" si="9"/>
        <v>0</v>
      </c>
      <c r="AI19" s="128">
        <f t="shared" si="10"/>
        <v>0</v>
      </c>
      <c r="AJ19" s="128">
        <f t="shared" si="11"/>
        <v>0.83333333333333337</v>
      </c>
      <c r="AK19" s="128">
        <f t="shared" si="12"/>
        <v>0.93333333333333335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0">
        <f t="shared" si="17"/>
        <v>0.98045267489711929</v>
      </c>
      <c r="AR19" s="130">
        <f t="shared" si="18"/>
        <v>0.81728395061728398</v>
      </c>
      <c r="AS19" s="130">
        <f t="shared" si="19"/>
        <v>0.83333333333333337</v>
      </c>
      <c r="AT19" s="130">
        <f t="shared" si="20"/>
        <v>0.93333333333333335</v>
      </c>
    </row>
    <row r="20" spans="1:46" ht="25.5" customHeight="1" x14ac:dyDescent="0.35">
      <c r="A20" s="142" t="s">
        <v>18</v>
      </c>
      <c r="B20" s="151" t="s">
        <v>115</v>
      </c>
      <c r="C20" s="149"/>
      <c r="D20" s="90">
        <v>1768.5</v>
      </c>
      <c r="E20" s="91">
        <v>1446</v>
      </c>
      <c r="F20" s="91">
        <v>1485.5</v>
      </c>
      <c r="G20" s="91">
        <v>1426</v>
      </c>
      <c r="H20" s="91">
        <v>0</v>
      </c>
      <c r="I20" s="91">
        <v>0</v>
      </c>
      <c r="J20" s="91">
        <v>0</v>
      </c>
      <c r="K20" s="91">
        <v>0</v>
      </c>
      <c r="L20" s="91">
        <v>1193</v>
      </c>
      <c r="M20" s="91">
        <v>958.5</v>
      </c>
      <c r="N20" s="92">
        <v>908</v>
      </c>
      <c r="O20" s="91">
        <v>911</v>
      </c>
      <c r="P20" s="91">
        <v>0</v>
      </c>
      <c r="Q20" s="92">
        <v>0</v>
      </c>
      <c r="R20" s="92">
        <v>0</v>
      </c>
      <c r="S20" s="92">
        <v>0</v>
      </c>
      <c r="T20" s="92">
        <v>164</v>
      </c>
      <c r="U20" s="92">
        <v>164</v>
      </c>
      <c r="V20" s="92">
        <v>0</v>
      </c>
      <c r="W20" s="92">
        <v>0</v>
      </c>
      <c r="X20" s="92">
        <v>560</v>
      </c>
      <c r="Y20" s="127">
        <f t="shared" si="0"/>
        <v>4.2937500000000002</v>
      </c>
      <c r="Z20" s="127">
        <f t="shared" si="1"/>
        <v>4.1732142857142858</v>
      </c>
      <c r="AA20" s="127">
        <f t="shared" si="2"/>
        <v>0</v>
      </c>
      <c r="AB20" s="127">
        <f t="shared" si="3"/>
        <v>0</v>
      </c>
      <c r="AC20" s="127">
        <f t="shared" si="4"/>
        <v>0.29285714285714287</v>
      </c>
      <c r="AD20" s="129">
        <f t="shared" si="5"/>
        <v>0</v>
      </c>
      <c r="AE20" s="136">
        <f t="shared" si="6"/>
        <v>8.7598214285714295</v>
      </c>
      <c r="AF20" s="128">
        <f t="shared" si="7"/>
        <v>0.81764206955046648</v>
      </c>
      <c r="AG20" s="128">
        <f t="shared" si="8"/>
        <v>0.95994614607876139</v>
      </c>
      <c r="AH20" s="128">
        <f t="shared" si="9"/>
        <v>0</v>
      </c>
      <c r="AI20" s="128">
        <f t="shared" si="10"/>
        <v>0</v>
      </c>
      <c r="AJ20" s="128">
        <f t="shared" si="11"/>
        <v>0.80343671416596818</v>
      </c>
      <c r="AK20" s="128">
        <f t="shared" si="12"/>
        <v>1.0033039647577093</v>
      </c>
      <c r="AL20" s="128">
        <f t="shared" si="13"/>
        <v>0</v>
      </c>
      <c r="AM20" s="128">
        <f t="shared" si="14"/>
        <v>0</v>
      </c>
      <c r="AN20" s="128">
        <f t="shared" si="15"/>
        <v>1</v>
      </c>
      <c r="AO20" s="128">
        <f t="shared" si="16"/>
        <v>0</v>
      </c>
      <c r="AQ20" s="130">
        <f t="shared" si="17"/>
        <v>0.81764206955046648</v>
      </c>
      <c r="AR20" s="130">
        <f t="shared" si="18"/>
        <v>0.95994614607876139</v>
      </c>
      <c r="AS20" s="130">
        <f t="shared" si="19"/>
        <v>0.80343671416596818</v>
      </c>
      <c r="AT20" s="130">
        <f t="shared" si="20"/>
        <v>1.0033039647577093</v>
      </c>
    </row>
    <row r="21" spans="1:46" ht="25.5" customHeight="1" x14ac:dyDescent="0.35">
      <c r="A21" s="142" t="s">
        <v>19</v>
      </c>
      <c r="B21" s="151" t="s">
        <v>110</v>
      </c>
      <c r="C21" s="149"/>
      <c r="D21" s="90">
        <v>1417.5</v>
      </c>
      <c r="E21" s="91">
        <v>1042.75</v>
      </c>
      <c r="F21" s="91">
        <v>1258</v>
      </c>
      <c r="G21" s="91">
        <v>894.5</v>
      </c>
      <c r="H21" s="91">
        <v>0</v>
      </c>
      <c r="I21" s="91">
        <v>0</v>
      </c>
      <c r="J21" s="91">
        <v>0</v>
      </c>
      <c r="K21" s="91">
        <v>0</v>
      </c>
      <c r="L21" s="91">
        <v>1116</v>
      </c>
      <c r="M21" s="91">
        <v>837.25</v>
      </c>
      <c r="N21" s="92">
        <v>1128</v>
      </c>
      <c r="O21" s="91">
        <v>840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563</v>
      </c>
      <c r="Y21" s="127">
        <f t="shared" ref="Y21:Y28" si="21">SUM(E21+M21)/X21</f>
        <v>3.339253996447602</v>
      </c>
      <c r="Z21" s="127">
        <f t="shared" ref="Z21:Z28" si="22">SUM(G21+O21)/X21</f>
        <v>3.080817051509769</v>
      </c>
      <c r="AA21" s="127">
        <f t="shared" ref="AA21:AA28" si="23">SUM(I21+Q21)/X21</f>
        <v>0</v>
      </c>
      <c r="AB21" s="127">
        <f t="shared" ref="AB21:AB28" si="24">SUM(K21+S21)/X21</f>
        <v>0</v>
      </c>
      <c r="AC21" s="127">
        <f t="shared" ref="AC21:AC28" si="25">SUM(U21)/X21</f>
        <v>0</v>
      </c>
      <c r="AD21" s="129">
        <f t="shared" ref="AD21:AD28" si="26">SUM(W21)/X21</f>
        <v>0</v>
      </c>
      <c r="AE21" s="136">
        <f t="shared" ref="AE21:AE28" si="27">SUM(Y21:AD21)</f>
        <v>6.4200710479573715</v>
      </c>
      <c r="AF21" s="128">
        <f t="shared" si="7"/>
        <v>0.73562610229276892</v>
      </c>
      <c r="AG21" s="128">
        <f t="shared" si="8"/>
        <v>0.71104928457869632</v>
      </c>
      <c r="AH21" s="128">
        <f t="shared" si="9"/>
        <v>0</v>
      </c>
      <c r="AI21" s="128">
        <f t="shared" si="10"/>
        <v>0</v>
      </c>
      <c r="AJ21" s="128">
        <f t="shared" si="11"/>
        <v>0.75022401433691754</v>
      </c>
      <c r="AK21" s="128">
        <f t="shared" si="12"/>
        <v>0.74468085106382975</v>
      </c>
      <c r="AL21" s="128">
        <f t="shared" si="13"/>
        <v>0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0">
        <f t="shared" si="17"/>
        <v>0.73562610229276892</v>
      </c>
      <c r="AR21" s="130">
        <f t="shared" si="18"/>
        <v>0.71104928457869632</v>
      </c>
      <c r="AS21" s="130">
        <f t="shared" si="19"/>
        <v>0.75022401433691754</v>
      </c>
      <c r="AT21" s="130">
        <f t="shared" si="20"/>
        <v>0.74468085106382975</v>
      </c>
    </row>
    <row r="22" spans="1:46" ht="25.5" customHeight="1" x14ac:dyDescent="0.35">
      <c r="A22" s="142" t="s">
        <v>20</v>
      </c>
      <c r="B22" s="151" t="s">
        <v>116</v>
      </c>
      <c r="C22" s="149"/>
      <c r="D22" s="90">
        <v>2994.75</v>
      </c>
      <c r="E22" s="91">
        <v>2197</v>
      </c>
      <c r="F22" s="91">
        <v>1567.5</v>
      </c>
      <c r="G22" s="91">
        <v>1605</v>
      </c>
      <c r="H22" s="91">
        <v>0</v>
      </c>
      <c r="I22" s="91">
        <v>0</v>
      </c>
      <c r="J22" s="91">
        <v>0</v>
      </c>
      <c r="K22" s="91">
        <v>0</v>
      </c>
      <c r="L22" s="91">
        <v>2232</v>
      </c>
      <c r="M22" s="91">
        <v>1432</v>
      </c>
      <c r="N22" s="92">
        <v>1488</v>
      </c>
      <c r="O22" s="91">
        <v>1128</v>
      </c>
      <c r="P22" s="91">
        <v>0</v>
      </c>
      <c r="Q22" s="92">
        <v>0</v>
      </c>
      <c r="R22" s="92">
        <v>0</v>
      </c>
      <c r="S22" s="92">
        <v>0</v>
      </c>
      <c r="T22" s="92">
        <v>164</v>
      </c>
      <c r="U22" s="92">
        <v>141.5</v>
      </c>
      <c r="V22" s="92">
        <v>0</v>
      </c>
      <c r="W22" s="92">
        <v>0</v>
      </c>
      <c r="X22" s="92">
        <v>794</v>
      </c>
      <c r="Y22" s="127">
        <f t="shared" si="21"/>
        <v>4.5705289672544085</v>
      </c>
      <c r="Z22" s="127">
        <f t="shared" si="22"/>
        <v>3.4420654911838793</v>
      </c>
      <c r="AA22" s="127">
        <f t="shared" si="23"/>
        <v>0</v>
      </c>
      <c r="AB22" s="127">
        <f t="shared" si="24"/>
        <v>0</v>
      </c>
      <c r="AC22" s="127">
        <f t="shared" si="25"/>
        <v>0.17821158690176322</v>
      </c>
      <c r="AD22" s="129">
        <f t="shared" si="26"/>
        <v>0</v>
      </c>
      <c r="AE22" s="136">
        <f t="shared" si="27"/>
        <v>8.190806045340052</v>
      </c>
      <c r="AF22" s="128">
        <f t="shared" si="7"/>
        <v>0.73361716336922944</v>
      </c>
      <c r="AG22" s="128">
        <f t="shared" si="8"/>
        <v>1.0239234449760766</v>
      </c>
      <c r="AH22" s="128">
        <f t="shared" si="9"/>
        <v>0</v>
      </c>
      <c r="AI22" s="128">
        <f t="shared" si="10"/>
        <v>0</v>
      </c>
      <c r="AJ22" s="128">
        <f t="shared" si="11"/>
        <v>0.64157706093189959</v>
      </c>
      <c r="AK22" s="128">
        <f t="shared" si="12"/>
        <v>0.75806451612903225</v>
      </c>
      <c r="AL22" s="128">
        <f t="shared" si="13"/>
        <v>0</v>
      </c>
      <c r="AM22" s="128">
        <f t="shared" si="14"/>
        <v>0</v>
      </c>
      <c r="AN22" s="128">
        <f t="shared" si="15"/>
        <v>0.86280487804878048</v>
      </c>
      <c r="AO22" s="128">
        <f t="shared" si="16"/>
        <v>0</v>
      </c>
      <c r="AQ22" s="130">
        <f t="shared" si="17"/>
        <v>0.73361716336922944</v>
      </c>
      <c r="AR22" s="130">
        <f t="shared" si="18"/>
        <v>1.0239234449760766</v>
      </c>
      <c r="AS22" s="130">
        <f t="shared" si="19"/>
        <v>0.64157706093189959</v>
      </c>
      <c r="AT22" s="130">
        <f t="shared" si="20"/>
        <v>0.75806451612903225</v>
      </c>
    </row>
    <row r="23" spans="1:46" ht="25.5" customHeight="1" x14ac:dyDescent="0.35">
      <c r="A23" s="142" t="s">
        <v>21</v>
      </c>
      <c r="B23" s="151" t="s">
        <v>117</v>
      </c>
      <c r="C23" s="149"/>
      <c r="D23" s="90">
        <v>2408</v>
      </c>
      <c r="E23" s="91">
        <v>1880</v>
      </c>
      <c r="F23" s="91">
        <v>1595.5</v>
      </c>
      <c r="G23" s="91">
        <v>1325.5</v>
      </c>
      <c r="H23" s="91">
        <v>326</v>
      </c>
      <c r="I23" s="91">
        <v>159</v>
      </c>
      <c r="J23" s="91">
        <v>0</v>
      </c>
      <c r="K23" s="91">
        <v>0</v>
      </c>
      <c r="L23" s="91">
        <v>1488</v>
      </c>
      <c r="M23" s="91">
        <v>1342</v>
      </c>
      <c r="N23" s="92">
        <v>1104</v>
      </c>
      <c r="O23" s="91">
        <v>1024.5</v>
      </c>
      <c r="P23" s="91">
        <v>0</v>
      </c>
      <c r="Q23" s="92">
        <v>157.5</v>
      </c>
      <c r="R23" s="92">
        <v>0</v>
      </c>
      <c r="S23" s="92">
        <v>0</v>
      </c>
      <c r="T23" s="92">
        <v>164</v>
      </c>
      <c r="U23" s="92">
        <v>141.5</v>
      </c>
      <c r="V23" s="92">
        <v>0</v>
      </c>
      <c r="W23" s="92">
        <v>0</v>
      </c>
      <c r="X23" s="92">
        <v>490</v>
      </c>
      <c r="Y23" s="127">
        <f t="shared" si="21"/>
        <v>6.5755102040816329</v>
      </c>
      <c r="Z23" s="127">
        <f t="shared" si="22"/>
        <v>4.795918367346939</v>
      </c>
      <c r="AA23" s="127">
        <f t="shared" si="23"/>
        <v>0.64591836734693875</v>
      </c>
      <c r="AB23" s="127">
        <f t="shared" si="24"/>
        <v>0</v>
      </c>
      <c r="AC23" s="127">
        <f t="shared" si="25"/>
        <v>0.28877551020408165</v>
      </c>
      <c r="AD23" s="129">
        <f t="shared" si="26"/>
        <v>0</v>
      </c>
      <c r="AE23" s="136">
        <f t="shared" si="27"/>
        <v>12.306122448979592</v>
      </c>
      <c r="AF23" s="128">
        <f t="shared" si="7"/>
        <v>0.78073089700996678</v>
      </c>
      <c r="AG23" s="128">
        <f t="shared" si="8"/>
        <v>0.83077405202130994</v>
      </c>
      <c r="AH23" s="128">
        <f t="shared" si="9"/>
        <v>0.48773006134969327</v>
      </c>
      <c r="AI23" s="128">
        <f t="shared" si="10"/>
        <v>0</v>
      </c>
      <c r="AJ23" s="128">
        <f t="shared" si="11"/>
        <v>0.9018817204301075</v>
      </c>
      <c r="AK23" s="128">
        <f t="shared" si="12"/>
        <v>0.92798913043478259</v>
      </c>
      <c r="AL23" s="128">
        <f t="shared" si="13"/>
        <v>0</v>
      </c>
      <c r="AM23" s="128">
        <f t="shared" si="14"/>
        <v>0</v>
      </c>
      <c r="AN23" s="128">
        <f t="shared" si="15"/>
        <v>0.86280487804878048</v>
      </c>
      <c r="AO23" s="128">
        <f t="shared" si="16"/>
        <v>0</v>
      </c>
      <c r="AQ23" s="130">
        <f t="shared" si="17"/>
        <v>0.74579370885149965</v>
      </c>
      <c r="AR23" s="130">
        <f t="shared" si="18"/>
        <v>0.83077405202130994</v>
      </c>
      <c r="AS23" s="130">
        <f t="shared" si="19"/>
        <v>1.007728494623656</v>
      </c>
      <c r="AT23" s="130">
        <f t="shared" si="20"/>
        <v>0.92798913043478259</v>
      </c>
    </row>
    <row r="24" spans="1:46" ht="25.5" customHeight="1" x14ac:dyDescent="0.35">
      <c r="A24" s="142" t="s">
        <v>22</v>
      </c>
      <c r="B24" s="151" t="s">
        <v>116</v>
      </c>
      <c r="C24" s="149"/>
      <c r="D24" s="90">
        <v>1974.5</v>
      </c>
      <c r="E24" s="91">
        <v>1387</v>
      </c>
      <c r="F24" s="91">
        <v>1461.5</v>
      </c>
      <c r="G24" s="91">
        <v>798</v>
      </c>
      <c r="H24" s="91">
        <v>163</v>
      </c>
      <c r="I24" s="91">
        <v>96</v>
      </c>
      <c r="J24" s="91">
        <v>0</v>
      </c>
      <c r="K24" s="91">
        <v>0</v>
      </c>
      <c r="L24" s="91">
        <v>1488</v>
      </c>
      <c r="M24" s="91">
        <v>755.5</v>
      </c>
      <c r="N24" s="92">
        <v>994.5</v>
      </c>
      <c r="O24" s="91">
        <v>516</v>
      </c>
      <c r="P24" s="91">
        <v>0</v>
      </c>
      <c r="Q24" s="92">
        <v>24</v>
      </c>
      <c r="R24" s="92">
        <v>0</v>
      </c>
      <c r="S24" s="92">
        <v>0</v>
      </c>
      <c r="T24" s="92">
        <v>164</v>
      </c>
      <c r="U24" s="92">
        <v>149</v>
      </c>
      <c r="V24" s="92">
        <v>0</v>
      </c>
      <c r="W24" s="92">
        <v>0</v>
      </c>
      <c r="X24" s="92">
        <v>343</v>
      </c>
      <c r="Y24" s="127">
        <f t="shared" si="21"/>
        <v>6.2463556851311957</v>
      </c>
      <c r="Z24" s="127">
        <f t="shared" si="22"/>
        <v>3.8309037900874636</v>
      </c>
      <c r="AA24" s="127">
        <f t="shared" si="23"/>
        <v>0.3498542274052478</v>
      </c>
      <c r="AB24" s="127">
        <f t="shared" si="24"/>
        <v>0</v>
      </c>
      <c r="AC24" s="127">
        <f t="shared" si="25"/>
        <v>0.43440233236151604</v>
      </c>
      <c r="AD24" s="129">
        <f t="shared" si="26"/>
        <v>0</v>
      </c>
      <c r="AE24" s="136">
        <f t="shared" si="27"/>
        <v>10.861516034985423</v>
      </c>
      <c r="AF24" s="128">
        <f t="shared" si="7"/>
        <v>0.70245631805520381</v>
      </c>
      <c r="AG24" s="128">
        <f t="shared" si="8"/>
        <v>0.54601436879917897</v>
      </c>
      <c r="AH24" s="128">
        <f t="shared" si="9"/>
        <v>0.58895705521472397</v>
      </c>
      <c r="AI24" s="128">
        <f t="shared" si="10"/>
        <v>0</v>
      </c>
      <c r="AJ24" s="128">
        <f t="shared" si="11"/>
        <v>0.50772849462365588</v>
      </c>
      <c r="AK24" s="128">
        <f t="shared" si="12"/>
        <v>0.5188536953242836</v>
      </c>
      <c r="AL24" s="128">
        <f t="shared" si="13"/>
        <v>0</v>
      </c>
      <c r="AM24" s="128">
        <f t="shared" si="14"/>
        <v>0</v>
      </c>
      <c r="AN24" s="128">
        <f t="shared" si="15"/>
        <v>0.90853658536585369</v>
      </c>
      <c r="AO24" s="128">
        <f t="shared" si="16"/>
        <v>0</v>
      </c>
      <c r="AQ24" s="130">
        <f t="shared" si="17"/>
        <v>0.69380116959064331</v>
      </c>
      <c r="AR24" s="130">
        <f t="shared" si="18"/>
        <v>0.54601436879917897</v>
      </c>
      <c r="AS24" s="130">
        <f t="shared" si="19"/>
        <v>0.52385752688172038</v>
      </c>
      <c r="AT24" s="130">
        <f t="shared" si="20"/>
        <v>0.5188536953242836</v>
      </c>
    </row>
    <row r="25" spans="1:46" ht="25.5" customHeight="1" x14ac:dyDescent="0.35">
      <c r="A25" s="142" t="s">
        <v>23</v>
      </c>
      <c r="B25" s="151" t="s">
        <v>116</v>
      </c>
      <c r="C25" s="149"/>
      <c r="D25" s="90">
        <v>2053.75</v>
      </c>
      <c r="E25" s="91">
        <v>1651.75</v>
      </c>
      <c r="F25" s="91">
        <v>1239.5</v>
      </c>
      <c r="G25" s="91">
        <v>826</v>
      </c>
      <c r="H25" s="91">
        <v>0</v>
      </c>
      <c r="I25" s="91">
        <v>0</v>
      </c>
      <c r="J25" s="91">
        <v>0</v>
      </c>
      <c r="K25" s="91">
        <v>0</v>
      </c>
      <c r="L25" s="91">
        <v>1476</v>
      </c>
      <c r="M25" s="91">
        <v>1227.5</v>
      </c>
      <c r="N25" s="92">
        <v>744</v>
      </c>
      <c r="O25" s="91">
        <v>672.5</v>
      </c>
      <c r="P25" s="91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196</v>
      </c>
      <c r="Y25" s="127">
        <f t="shared" si="21"/>
        <v>14.690051020408163</v>
      </c>
      <c r="Z25" s="127">
        <f t="shared" si="22"/>
        <v>7.6454081632653059</v>
      </c>
      <c r="AA25" s="127">
        <f t="shared" si="23"/>
        <v>0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6">
        <f t="shared" si="27"/>
        <v>22.335459183673468</v>
      </c>
      <c r="AF25" s="128">
        <f t="shared" si="7"/>
        <v>0.8042604990870359</v>
      </c>
      <c r="AG25" s="128">
        <f t="shared" si="8"/>
        <v>0.66639774102460669</v>
      </c>
      <c r="AH25" s="128">
        <f t="shared" si="9"/>
        <v>0</v>
      </c>
      <c r="AI25" s="128">
        <f t="shared" si="10"/>
        <v>0</v>
      </c>
      <c r="AJ25" s="128">
        <f t="shared" si="11"/>
        <v>0.83163956639566394</v>
      </c>
      <c r="AK25" s="128">
        <f t="shared" si="12"/>
        <v>0.90389784946236562</v>
      </c>
      <c r="AL25" s="128">
        <f t="shared" si="13"/>
        <v>0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0">
        <f t="shared" si="17"/>
        <v>0.8042604990870359</v>
      </c>
      <c r="AR25" s="130">
        <f t="shared" si="18"/>
        <v>0.66639774102460669</v>
      </c>
      <c r="AS25" s="130">
        <f t="shared" si="19"/>
        <v>0.83163956639566394</v>
      </c>
      <c r="AT25" s="130">
        <f t="shared" si="20"/>
        <v>0.90389784946236562</v>
      </c>
    </row>
    <row r="26" spans="1:46" ht="25.5" customHeight="1" x14ac:dyDescent="0.35">
      <c r="A26" s="142" t="s">
        <v>24</v>
      </c>
      <c r="B26" s="151" t="s">
        <v>116</v>
      </c>
      <c r="C26" s="149"/>
      <c r="D26" s="90">
        <v>1715</v>
      </c>
      <c r="E26" s="91">
        <v>1205.75</v>
      </c>
      <c r="F26" s="91">
        <v>1144.5</v>
      </c>
      <c r="G26" s="91">
        <v>1246</v>
      </c>
      <c r="H26" s="91">
        <v>163</v>
      </c>
      <c r="I26" s="91">
        <v>84</v>
      </c>
      <c r="J26" s="91">
        <v>0</v>
      </c>
      <c r="K26" s="91">
        <v>0</v>
      </c>
      <c r="L26" s="91">
        <v>1116</v>
      </c>
      <c r="M26" s="91">
        <v>868.5</v>
      </c>
      <c r="N26" s="92">
        <v>744</v>
      </c>
      <c r="O26" s="91">
        <v>672</v>
      </c>
      <c r="P26" s="91">
        <v>0</v>
      </c>
      <c r="Q26" s="92">
        <v>36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535</v>
      </c>
      <c r="Y26" s="127">
        <f t="shared" si="21"/>
        <v>3.8771028037383179</v>
      </c>
      <c r="Z26" s="127">
        <f t="shared" si="22"/>
        <v>3.5850467289719625</v>
      </c>
      <c r="AA26" s="127">
        <f t="shared" si="23"/>
        <v>0.22429906542056074</v>
      </c>
      <c r="AB26" s="127">
        <f t="shared" si="24"/>
        <v>0</v>
      </c>
      <c r="AC26" s="127">
        <f t="shared" si="25"/>
        <v>0</v>
      </c>
      <c r="AD26" s="129">
        <f t="shared" si="26"/>
        <v>0</v>
      </c>
      <c r="AE26" s="136">
        <f t="shared" si="27"/>
        <v>7.6864485981308412</v>
      </c>
      <c r="AF26" s="128">
        <f t="shared" si="7"/>
        <v>0.70306122448979591</v>
      </c>
      <c r="AG26" s="128">
        <f t="shared" si="8"/>
        <v>1.0886850152905199</v>
      </c>
      <c r="AH26" s="128">
        <f t="shared" si="9"/>
        <v>0.51533742331288346</v>
      </c>
      <c r="AI26" s="128">
        <f t="shared" si="10"/>
        <v>0</v>
      </c>
      <c r="AJ26" s="128">
        <f t="shared" si="11"/>
        <v>0.77822580645161288</v>
      </c>
      <c r="AK26" s="128">
        <f t="shared" si="12"/>
        <v>0.90322580645161288</v>
      </c>
      <c r="AL26" s="128">
        <f t="shared" si="13"/>
        <v>0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0">
        <f t="shared" si="17"/>
        <v>0.68676783812566555</v>
      </c>
      <c r="AR26" s="130">
        <f t="shared" si="18"/>
        <v>1.0886850152905199</v>
      </c>
      <c r="AS26" s="130">
        <f t="shared" si="19"/>
        <v>0.81048387096774188</v>
      </c>
      <c r="AT26" s="130">
        <f t="shared" si="20"/>
        <v>0.90322580645161288</v>
      </c>
    </row>
    <row r="27" spans="1:46" ht="25.5" customHeight="1" x14ac:dyDescent="0.35">
      <c r="A27" s="142" t="s">
        <v>25</v>
      </c>
      <c r="B27" s="151" t="s">
        <v>106</v>
      </c>
      <c r="C27" s="149"/>
      <c r="D27" s="90">
        <v>1537</v>
      </c>
      <c r="E27" s="91">
        <v>1293.5</v>
      </c>
      <c r="F27" s="91">
        <v>1544.75</v>
      </c>
      <c r="G27" s="91">
        <v>1531.25</v>
      </c>
      <c r="H27" s="91">
        <v>0</v>
      </c>
      <c r="I27" s="91">
        <v>12</v>
      </c>
      <c r="J27" s="91">
        <v>0</v>
      </c>
      <c r="K27" s="91">
        <v>0</v>
      </c>
      <c r="L27" s="91">
        <v>1116</v>
      </c>
      <c r="M27" s="91">
        <v>851</v>
      </c>
      <c r="N27" s="92">
        <v>1116</v>
      </c>
      <c r="O27" s="91">
        <v>1152</v>
      </c>
      <c r="P27" s="91">
        <v>0</v>
      </c>
      <c r="Q27" s="92">
        <v>0</v>
      </c>
      <c r="R27" s="92">
        <v>0</v>
      </c>
      <c r="S27" s="92">
        <v>0</v>
      </c>
      <c r="T27" s="92">
        <v>164</v>
      </c>
      <c r="U27" s="92">
        <v>164</v>
      </c>
      <c r="V27" s="92">
        <v>0</v>
      </c>
      <c r="W27" s="92">
        <v>0</v>
      </c>
      <c r="X27" s="92">
        <v>653</v>
      </c>
      <c r="Y27" s="127">
        <f t="shared" si="21"/>
        <v>3.284073506891271</v>
      </c>
      <c r="Z27" s="127">
        <f t="shared" si="22"/>
        <v>4.1091117917304745</v>
      </c>
      <c r="AA27" s="127">
        <f t="shared" si="23"/>
        <v>1.8376722817764167E-2</v>
      </c>
      <c r="AB27" s="127">
        <f t="shared" si="24"/>
        <v>0</v>
      </c>
      <c r="AC27" s="127">
        <f t="shared" si="25"/>
        <v>0.25114854517611024</v>
      </c>
      <c r="AD27" s="129">
        <f t="shared" si="26"/>
        <v>0</v>
      </c>
      <c r="AE27" s="136">
        <f t="shared" si="27"/>
        <v>7.662710566615619</v>
      </c>
      <c r="AF27" s="128">
        <f t="shared" si="7"/>
        <v>0.84157449577098242</v>
      </c>
      <c r="AG27" s="128">
        <f t="shared" si="8"/>
        <v>0.99126072179964397</v>
      </c>
      <c r="AH27" s="128">
        <f t="shared" si="9"/>
        <v>0</v>
      </c>
      <c r="AI27" s="128">
        <f t="shared" si="10"/>
        <v>0</v>
      </c>
      <c r="AJ27" s="128">
        <f t="shared" si="11"/>
        <v>0.76254480286738346</v>
      </c>
      <c r="AK27" s="128">
        <f t="shared" si="12"/>
        <v>1.032258064516129</v>
      </c>
      <c r="AL27" s="128">
        <f t="shared" si="13"/>
        <v>0</v>
      </c>
      <c r="AM27" s="128">
        <f t="shared" si="14"/>
        <v>0</v>
      </c>
      <c r="AN27" s="128">
        <f t="shared" si="15"/>
        <v>1</v>
      </c>
      <c r="AO27" s="128">
        <f t="shared" si="16"/>
        <v>0</v>
      </c>
      <c r="AQ27" s="130">
        <f t="shared" si="17"/>
        <v>0.84938191281717634</v>
      </c>
      <c r="AR27" s="130">
        <f t="shared" si="18"/>
        <v>0.99126072179964397</v>
      </c>
      <c r="AS27" s="130">
        <f t="shared" si="19"/>
        <v>0.76254480286738346</v>
      </c>
      <c r="AT27" s="130">
        <f t="shared" si="20"/>
        <v>1.032258064516129</v>
      </c>
    </row>
    <row r="28" spans="1:46" ht="25.5" customHeight="1" x14ac:dyDescent="0.35">
      <c r="A28" s="142" t="s">
        <v>118</v>
      </c>
      <c r="B28" s="151" t="s">
        <v>119</v>
      </c>
      <c r="C28" s="149"/>
      <c r="D28" s="90">
        <v>4718</v>
      </c>
      <c r="E28" s="91">
        <v>4521</v>
      </c>
      <c r="F28" s="91">
        <v>1572.5</v>
      </c>
      <c r="G28" s="91">
        <v>1198.5</v>
      </c>
      <c r="H28" s="91">
        <v>0</v>
      </c>
      <c r="I28" s="91">
        <v>0</v>
      </c>
      <c r="J28" s="91">
        <v>0</v>
      </c>
      <c r="K28" s="91">
        <v>0</v>
      </c>
      <c r="L28" s="91">
        <v>4464</v>
      </c>
      <c r="M28" s="91">
        <v>4289.5</v>
      </c>
      <c r="N28" s="92">
        <v>1116</v>
      </c>
      <c r="O28" s="91">
        <v>762.5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1214</v>
      </c>
      <c r="Y28" s="127">
        <f t="shared" si="21"/>
        <v>7.2574135090609557</v>
      </c>
      <c r="Z28" s="127">
        <f t="shared" si="22"/>
        <v>1.6153212520593081</v>
      </c>
      <c r="AA28" s="127">
        <f t="shared" si="23"/>
        <v>0</v>
      </c>
      <c r="AB28" s="127">
        <f t="shared" si="24"/>
        <v>0</v>
      </c>
      <c r="AC28" s="127">
        <f t="shared" si="25"/>
        <v>0</v>
      </c>
      <c r="AD28" s="129">
        <f t="shared" si="26"/>
        <v>0</v>
      </c>
      <c r="AE28" s="136">
        <f t="shared" si="27"/>
        <v>8.8727347611202632</v>
      </c>
      <c r="AF28" s="128">
        <f t="shared" si="7"/>
        <v>0.95824501907587956</v>
      </c>
      <c r="AG28" s="128">
        <f t="shared" si="8"/>
        <v>0.76216216216216215</v>
      </c>
      <c r="AH28" s="128">
        <f t="shared" si="9"/>
        <v>0</v>
      </c>
      <c r="AI28" s="128">
        <f t="shared" si="10"/>
        <v>0</v>
      </c>
      <c r="AJ28" s="128">
        <f t="shared" si="11"/>
        <v>0.96090949820788529</v>
      </c>
      <c r="AK28" s="128">
        <f t="shared" si="12"/>
        <v>0.68324372759856633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0">
        <f t="shared" si="17"/>
        <v>0.95824501907587956</v>
      </c>
      <c r="AR28" s="130">
        <f t="shared" si="18"/>
        <v>0.76216216216216215</v>
      </c>
      <c r="AS28" s="130">
        <f t="shared" si="19"/>
        <v>0.96090949820788529</v>
      </c>
      <c r="AT28" s="130">
        <f t="shared" si="20"/>
        <v>0.68324372759856633</v>
      </c>
    </row>
    <row r="29" spans="1:46" ht="29" customHeight="1" x14ac:dyDescent="0.35">
      <c r="A29" s="142" t="s">
        <v>26</v>
      </c>
      <c r="B29" s="151" t="s">
        <v>120</v>
      </c>
      <c r="C29" s="149"/>
      <c r="D29" s="90">
        <v>2080</v>
      </c>
      <c r="E29" s="91">
        <v>1387</v>
      </c>
      <c r="F29" s="91">
        <v>1104.5</v>
      </c>
      <c r="G29" s="91">
        <v>984.75</v>
      </c>
      <c r="H29" s="91">
        <v>0</v>
      </c>
      <c r="I29" s="91">
        <v>0</v>
      </c>
      <c r="J29" s="91">
        <v>0</v>
      </c>
      <c r="K29" s="91">
        <v>0</v>
      </c>
      <c r="L29" s="91">
        <v>1860</v>
      </c>
      <c r="M29" s="91">
        <v>1056</v>
      </c>
      <c r="N29" s="92">
        <v>1116</v>
      </c>
      <c r="O29" s="91">
        <v>876</v>
      </c>
      <c r="P29" s="91">
        <v>0</v>
      </c>
      <c r="Q29" s="92">
        <v>0</v>
      </c>
      <c r="R29" s="92">
        <v>0</v>
      </c>
      <c r="S29" s="92">
        <v>0</v>
      </c>
      <c r="T29" s="92">
        <v>164</v>
      </c>
      <c r="U29" s="92">
        <v>141.5</v>
      </c>
      <c r="V29" s="92">
        <v>0</v>
      </c>
      <c r="W29" s="92">
        <v>0</v>
      </c>
      <c r="X29" s="92">
        <v>376</v>
      </c>
      <c r="Y29" s="127">
        <f t="shared" ref="Y29" si="28">SUM(E29+M29)/X29</f>
        <v>6.4973404255319149</v>
      </c>
      <c r="Z29" s="127">
        <f t="shared" ref="Z29" si="29">SUM(G29+O29)/X29</f>
        <v>4.948803191489362</v>
      </c>
      <c r="AA29" s="127">
        <f t="shared" ref="AA29" si="30">SUM(I29+Q29)/X29</f>
        <v>0</v>
      </c>
      <c r="AB29" s="127">
        <f t="shared" ref="AB29" si="31">SUM(K29+S29)/X29</f>
        <v>0</v>
      </c>
      <c r="AC29" s="127">
        <f t="shared" ref="AC29" si="32">SUM(U29)/X29</f>
        <v>0.37632978723404253</v>
      </c>
      <c r="AD29" s="129">
        <f t="shared" ref="AD29" si="33">SUM(W29)/X29</f>
        <v>0</v>
      </c>
      <c r="AE29" s="136">
        <f t="shared" ref="AE29" si="34">SUM(Y29:AD29)</f>
        <v>11.822473404255319</v>
      </c>
      <c r="AF29" s="128">
        <f t="shared" si="7"/>
        <v>0.66682692307692304</v>
      </c>
      <c r="AG29" s="128">
        <f t="shared" si="8"/>
        <v>0.89157990040742419</v>
      </c>
      <c r="AH29" s="128">
        <f t="shared" si="9"/>
        <v>0</v>
      </c>
      <c r="AI29" s="128">
        <f t="shared" si="10"/>
        <v>0</v>
      </c>
      <c r="AJ29" s="128">
        <f t="shared" si="11"/>
        <v>0.56774193548387097</v>
      </c>
      <c r="AK29" s="128">
        <f t="shared" si="12"/>
        <v>0.78494623655913975</v>
      </c>
      <c r="AL29" s="128">
        <f t="shared" si="13"/>
        <v>0</v>
      </c>
      <c r="AM29" s="128">
        <f t="shared" si="14"/>
        <v>0</v>
      </c>
      <c r="AN29" s="128">
        <f t="shared" si="15"/>
        <v>0.86280487804878048</v>
      </c>
      <c r="AO29" s="128">
        <f t="shared" si="16"/>
        <v>0</v>
      </c>
      <c r="AQ29" s="130">
        <f t="shared" ref="AQ29" si="35">SUM(E29+I29)/(D29+H29)</f>
        <v>0.66682692307692304</v>
      </c>
      <c r="AR29" s="130">
        <f t="shared" ref="AR29" si="36">SUM(G29+K29)/(F29+J29)</f>
        <v>0.89157990040742419</v>
      </c>
      <c r="AS29" s="130">
        <f t="shared" ref="AS29" si="37">SUM(M29+Q29)/(L29+P29)</f>
        <v>0.56774193548387097</v>
      </c>
      <c r="AT29" s="130">
        <f t="shared" ref="AT29" si="38">SUM(O29+S29)/(N29+R29)</f>
        <v>0.78494623655913975</v>
      </c>
    </row>
    <row r="30" spans="1:46" ht="29" customHeight="1" x14ac:dyDescent="0.35">
      <c r="A30" s="156" t="s">
        <v>45</v>
      </c>
      <c r="B30" s="157" t="s">
        <v>110</v>
      </c>
      <c r="C30" s="149"/>
      <c r="D30" s="90">
        <v>1980.5</v>
      </c>
      <c r="E30" s="91">
        <v>1554</v>
      </c>
      <c r="F30" s="91">
        <v>1612</v>
      </c>
      <c r="G30" s="91">
        <v>1389.5</v>
      </c>
      <c r="H30" s="91">
        <v>326</v>
      </c>
      <c r="I30" s="91">
        <v>144</v>
      </c>
      <c r="J30" s="91">
        <v>0</v>
      </c>
      <c r="K30" s="91">
        <v>0</v>
      </c>
      <c r="L30" s="91">
        <v>1116</v>
      </c>
      <c r="M30" s="91">
        <v>1042</v>
      </c>
      <c r="N30" s="92">
        <v>1488</v>
      </c>
      <c r="O30" s="91">
        <v>1176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482</v>
      </c>
      <c r="Y30" s="127">
        <f t="shared" ref="Y30" si="39">SUM(E30+M30)/X30</f>
        <v>5.385892116182573</v>
      </c>
      <c r="Z30" s="127">
        <f t="shared" ref="Z30" si="40">SUM(G30+O30)/X30</f>
        <v>5.3226141078838172</v>
      </c>
      <c r="AA30" s="127">
        <f t="shared" ref="AA30" si="41">SUM(I30+Q30)/X30</f>
        <v>0.29875518672199169</v>
      </c>
      <c r="AB30" s="127">
        <f t="shared" ref="AB30" si="42">SUM(K30+S30)/X30</f>
        <v>0</v>
      </c>
      <c r="AC30" s="127">
        <f t="shared" ref="AC30" si="43">SUM(U30)/X30</f>
        <v>0</v>
      </c>
      <c r="AD30" s="129">
        <f t="shared" ref="AD30" si="44">SUM(W30)/X30</f>
        <v>0</v>
      </c>
      <c r="AE30" s="136">
        <f t="shared" ref="AE30" si="45">SUM(Y30:AD30)</f>
        <v>11.007261410788383</v>
      </c>
      <c r="AF30" s="128">
        <f t="shared" si="7"/>
        <v>0.78465034082302454</v>
      </c>
      <c r="AG30" s="128">
        <f t="shared" si="8"/>
        <v>0.86197270471464016</v>
      </c>
      <c r="AH30" s="128">
        <f t="shared" si="9"/>
        <v>0.44171779141104295</v>
      </c>
      <c r="AI30" s="128">
        <f t="shared" si="10"/>
        <v>0</v>
      </c>
      <c r="AJ30" s="128">
        <f t="shared" si="11"/>
        <v>0.93369175627240142</v>
      </c>
      <c r="AK30" s="128">
        <f t="shared" si="12"/>
        <v>0.79032258064516125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0">
        <f t="shared" ref="AQ30" si="46">SUM(E30+I30)/(D30+H30)</f>
        <v>0.73618035985259056</v>
      </c>
      <c r="AR30" s="130">
        <f t="shared" ref="AR30" si="47">SUM(G30+K30)/(F30+J30)</f>
        <v>0.86197270471464016</v>
      </c>
      <c r="AS30" s="130">
        <f t="shared" ref="AS30" si="48">SUM(M30+Q30)/(L30+P30)</f>
        <v>0.93369175627240142</v>
      </c>
      <c r="AT30" s="130">
        <f t="shared" ref="AT30" si="49">SUM(O30+S30)/(N30+R30)</f>
        <v>0.79032258064516125</v>
      </c>
    </row>
    <row r="31" spans="1:46" x14ac:dyDescent="0.35">
      <c r="A31" s="147"/>
      <c r="B31" s="143"/>
      <c r="C31" s="149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91"/>
      <c r="P31" s="91"/>
      <c r="Q31" s="92"/>
      <c r="R31" s="92"/>
      <c r="S31" s="92"/>
      <c r="T31" s="92"/>
      <c r="U31" s="92"/>
      <c r="V31" s="92"/>
      <c r="W31" s="92"/>
      <c r="X31" s="92"/>
    </row>
    <row r="32" spans="1:46" x14ac:dyDescent="0.35">
      <c r="A32" s="147"/>
      <c r="B32" s="143"/>
      <c r="C32" s="149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54"/>
      <c r="P32" s="154"/>
      <c r="Q32" s="155"/>
      <c r="R32" s="155"/>
      <c r="S32" s="155"/>
      <c r="T32" s="155"/>
      <c r="U32" s="155"/>
      <c r="V32" s="155"/>
      <c r="W32" s="155"/>
      <c r="X32" s="155"/>
    </row>
    <row r="33" spans="1:24" x14ac:dyDescent="0.35">
      <c r="A33" s="147"/>
      <c r="B33" s="143"/>
      <c r="C33" s="14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4"/>
      <c r="P33" s="154"/>
      <c r="Q33" s="155"/>
      <c r="R33" s="155"/>
      <c r="S33" s="155"/>
      <c r="T33" s="155"/>
      <c r="U33" s="155"/>
      <c r="V33" s="155"/>
      <c r="W33" s="155"/>
      <c r="X33" s="155"/>
    </row>
    <row r="34" spans="1:24" x14ac:dyDescent="0.35">
      <c r="A34" s="147"/>
      <c r="B34" s="143"/>
      <c r="C34" s="149"/>
      <c r="D34" s="153"/>
      <c r="E34" s="154"/>
      <c r="F34" s="154"/>
      <c r="G34" s="154"/>
      <c r="H34" s="158"/>
      <c r="I34" s="158"/>
      <c r="J34" s="154"/>
      <c r="K34" s="154"/>
      <c r="L34" s="154"/>
      <c r="M34" s="154"/>
      <c r="N34" s="155"/>
      <c r="O34" s="154"/>
      <c r="P34" s="154"/>
      <c r="Q34" s="155"/>
      <c r="R34" s="155"/>
      <c r="S34" s="155"/>
      <c r="T34" s="155"/>
      <c r="U34" s="155"/>
      <c r="V34" s="155"/>
      <c r="W34" s="155"/>
      <c r="X34" s="155"/>
    </row>
    <row r="35" spans="1:24" x14ac:dyDescent="0.35">
      <c r="A35" s="147"/>
      <c r="B35" s="143"/>
      <c r="C35" s="149"/>
      <c r="D35" s="153"/>
      <c r="E35" s="154"/>
      <c r="F35" s="154"/>
      <c r="G35" s="154"/>
      <c r="H35" s="158"/>
      <c r="I35" s="158"/>
      <c r="J35" s="154"/>
      <c r="K35" s="154"/>
      <c r="L35" s="154"/>
      <c r="M35" s="154"/>
      <c r="N35" s="155"/>
      <c r="O35" s="154"/>
      <c r="P35" s="154"/>
      <c r="Q35" s="155"/>
      <c r="R35" s="155"/>
      <c r="S35" s="155"/>
      <c r="T35" s="155"/>
      <c r="U35" s="155"/>
      <c r="V35" s="155"/>
      <c r="W35" s="155"/>
      <c r="X35" s="155"/>
    </row>
    <row r="36" spans="1:24" x14ac:dyDescent="0.35">
      <c r="A36" s="147"/>
      <c r="B36" s="143"/>
      <c r="C36" s="149"/>
      <c r="D36" s="153"/>
      <c r="E36" s="154"/>
      <c r="F36" s="154"/>
      <c r="G36" s="154"/>
      <c r="H36" s="158"/>
      <c r="I36" s="158"/>
      <c r="J36" s="154"/>
      <c r="K36" s="154"/>
      <c r="L36" s="154"/>
      <c r="M36" s="154"/>
      <c r="N36" s="155"/>
      <c r="O36" s="154"/>
      <c r="P36" s="154"/>
      <c r="Q36" s="155"/>
      <c r="R36" s="155"/>
      <c r="S36" s="155"/>
      <c r="T36" s="155"/>
      <c r="U36" s="155"/>
      <c r="V36" s="155"/>
      <c r="W36" s="155"/>
      <c r="X36" s="155"/>
    </row>
    <row r="37" spans="1:24" x14ac:dyDescent="0.35">
      <c r="A37" s="147"/>
      <c r="B37" s="143"/>
      <c r="C37" s="149"/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O37" s="154"/>
      <c r="P37" s="154"/>
      <c r="Q37" s="155"/>
      <c r="R37" s="155"/>
      <c r="S37" s="155"/>
      <c r="T37" s="155"/>
      <c r="U37" s="155"/>
      <c r="V37" s="155"/>
      <c r="W37" s="155"/>
      <c r="X37" s="155"/>
    </row>
    <row r="38" spans="1:24" x14ac:dyDescent="0.35">
      <c r="A38" s="147"/>
      <c r="B38" s="143"/>
      <c r="C38" s="149"/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O38" s="154"/>
      <c r="P38" s="154"/>
      <c r="Q38" s="155"/>
      <c r="R38" s="155"/>
      <c r="S38" s="155"/>
      <c r="T38" s="155"/>
      <c r="U38" s="155"/>
      <c r="V38" s="155"/>
      <c r="W38" s="155"/>
      <c r="X38" s="155"/>
    </row>
    <row r="39" spans="1:24" x14ac:dyDescent="0.35">
      <c r="A39" s="147"/>
      <c r="B39" s="143"/>
      <c r="C39" s="149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5"/>
      <c r="O39" s="154"/>
      <c r="P39" s="154"/>
      <c r="Q39" s="155"/>
      <c r="R39" s="155"/>
      <c r="S39" s="155"/>
      <c r="T39" s="155"/>
      <c r="U39" s="155"/>
      <c r="V39" s="155"/>
      <c r="W39" s="155"/>
      <c r="X39" s="155"/>
    </row>
    <row r="40" spans="1:24" x14ac:dyDescent="0.35">
      <c r="A40" s="147"/>
      <c r="B40" s="143"/>
      <c r="C40" s="149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154"/>
      <c r="P40" s="154"/>
      <c r="Q40" s="155"/>
      <c r="R40" s="155"/>
      <c r="S40" s="155"/>
      <c r="T40" s="155"/>
      <c r="U40" s="155"/>
      <c r="V40" s="155"/>
      <c r="W40" s="155"/>
      <c r="X40" s="155"/>
    </row>
    <row r="41" spans="1:24" x14ac:dyDescent="0.35">
      <c r="A41" s="147"/>
      <c r="B41" s="143"/>
      <c r="C41" s="149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154"/>
      <c r="P41" s="154"/>
      <c r="Q41" s="155"/>
      <c r="R41" s="155"/>
      <c r="S41" s="155"/>
      <c r="T41" s="155"/>
      <c r="U41" s="155"/>
      <c r="V41" s="155"/>
      <c r="W41" s="155"/>
      <c r="X41" s="155"/>
    </row>
    <row r="42" spans="1:24" x14ac:dyDescent="0.35">
      <c r="A42" s="147"/>
      <c r="B42" s="143"/>
      <c r="C42" s="149"/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54"/>
      <c r="P42" s="154"/>
      <c r="Q42" s="155"/>
      <c r="R42" s="155"/>
      <c r="S42" s="155"/>
      <c r="T42" s="155"/>
      <c r="U42" s="155"/>
      <c r="V42" s="155"/>
      <c r="W42" s="155"/>
      <c r="X42" s="155"/>
    </row>
    <row r="43" spans="1:24" x14ac:dyDescent="0.35">
      <c r="A43" s="147"/>
      <c r="B43" s="143"/>
      <c r="C43" s="149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5"/>
      <c r="O43" s="154"/>
      <c r="P43" s="154"/>
      <c r="Q43" s="155"/>
      <c r="R43" s="155"/>
      <c r="S43" s="155"/>
      <c r="T43" s="155"/>
      <c r="U43" s="155"/>
      <c r="V43" s="155"/>
      <c r="W43" s="155"/>
      <c r="X43" s="155"/>
    </row>
    <row r="44" spans="1:24" x14ac:dyDescent="0.35">
      <c r="A44" s="147"/>
      <c r="B44" s="143"/>
      <c r="C44" s="149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5"/>
      <c r="O44" s="154"/>
      <c r="P44" s="154"/>
      <c r="Q44" s="155"/>
      <c r="R44" s="155"/>
      <c r="S44" s="155"/>
      <c r="T44" s="155"/>
      <c r="U44" s="155"/>
      <c r="V44" s="155"/>
      <c r="W44" s="155"/>
      <c r="X44" s="155"/>
    </row>
    <row r="45" spans="1:24" x14ac:dyDescent="0.35">
      <c r="A45" s="147"/>
      <c r="B45" s="143"/>
      <c r="C45" s="149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4"/>
      <c r="P45" s="154"/>
      <c r="Q45" s="155"/>
      <c r="R45" s="155"/>
      <c r="S45" s="155"/>
      <c r="T45" s="155"/>
      <c r="U45" s="155"/>
      <c r="V45" s="155"/>
      <c r="W45" s="155"/>
      <c r="X45" s="155"/>
    </row>
    <row r="46" spans="1:24" x14ac:dyDescent="0.35">
      <c r="A46" s="147"/>
      <c r="B46" s="143"/>
      <c r="C46" s="149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154"/>
      <c r="P46" s="154"/>
      <c r="Q46" s="155"/>
      <c r="R46" s="155"/>
      <c r="S46" s="155"/>
      <c r="T46" s="155"/>
      <c r="U46" s="155"/>
      <c r="V46" s="155"/>
      <c r="W46" s="155"/>
      <c r="X46" s="155"/>
    </row>
    <row r="47" spans="1:24" x14ac:dyDescent="0.35">
      <c r="A47" s="147"/>
      <c r="B47" s="143"/>
      <c r="C47" s="149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5"/>
      <c r="O47" s="154"/>
      <c r="P47" s="154"/>
      <c r="Q47" s="155"/>
      <c r="R47" s="155"/>
      <c r="S47" s="155"/>
      <c r="T47" s="155"/>
      <c r="U47" s="155"/>
      <c r="V47" s="155"/>
      <c r="W47" s="155"/>
      <c r="X47" s="155"/>
    </row>
    <row r="48" spans="1:24" x14ac:dyDescent="0.35">
      <c r="A48" s="147"/>
      <c r="B48" s="143"/>
      <c r="C48" s="149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154"/>
      <c r="P48" s="154"/>
      <c r="Q48" s="155"/>
      <c r="R48" s="155"/>
      <c r="S48" s="155"/>
      <c r="T48" s="155"/>
      <c r="U48" s="155"/>
      <c r="V48" s="155"/>
      <c r="W48" s="155"/>
      <c r="X48" s="155"/>
    </row>
    <row r="49" spans="1:24" x14ac:dyDescent="0.35">
      <c r="A49" s="147"/>
      <c r="B49" s="143"/>
      <c r="C49" s="149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O49" s="154"/>
      <c r="P49" s="154"/>
      <c r="Q49" s="155"/>
      <c r="R49" s="155"/>
      <c r="S49" s="155"/>
      <c r="T49" s="155"/>
      <c r="U49" s="155"/>
      <c r="V49" s="155"/>
      <c r="W49" s="155"/>
      <c r="X49" s="155"/>
    </row>
    <row r="50" spans="1:24" x14ac:dyDescent="0.35">
      <c r="A50" s="147"/>
      <c r="B50" s="143"/>
      <c r="C50" s="149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O50" s="154"/>
      <c r="P50" s="154"/>
      <c r="Q50" s="155"/>
      <c r="R50" s="155"/>
      <c r="S50" s="155"/>
      <c r="T50" s="155"/>
      <c r="U50" s="155"/>
      <c r="V50" s="155"/>
      <c r="W50" s="155"/>
      <c r="X50" s="155"/>
    </row>
    <row r="51" spans="1:24" x14ac:dyDescent="0.35">
      <c r="A51" s="147"/>
      <c r="B51" s="143"/>
      <c r="C51" s="149"/>
      <c r="D51" s="153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4"/>
      <c r="P51" s="154"/>
      <c r="Q51" s="155"/>
      <c r="R51" s="155"/>
      <c r="S51" s="155"/>
      <c r="T51" s="155"/>
      <c r="U51" s="155"/>
      <c r="V51" s="155"/>
      <c r="W51" s="155"/>
      <c r="X51" s="155"/>
    </row>
    <row r="52" spans="1:24" x14ac:dyDescent="0.35">
      <c r="A52" s="147"/>
      <c r="B52" s="143"/>
      <c r="C52" s="149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5"/>
      <c r="O52" s="154"/>
      <c r="P52" s="154"/>
      <c r="Q52" s="155"/>
      <c r="R52" s="155"/>
      <c r="S52" s="155"/>
      <c r="T52" s="155"/>
      <c r="U52" s="155"/>
      <c r="V52" s="155"/>
      <c r="W52" s="155"/>
      <c r="X52" s="155"/>
    </row>
    <row r="53" spans="1:24" x14ac:dyDescent="0.35">
      <c r="A53" s="147"/>
      <c r="B53" s="143"/>
      <c r="C53" s="149"/>
      <c r="D53" s="153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4"/>
      <c r="P53" s="154"/>
      <c r="Q53" s="155"/>
      <c r="R53" s="155"/>
      <c r="S53" s="155"/>
      <c r="T53" s="155"/>
      <c r="U53" s="155"/>
      <c r="V53" s="155"/>
      <c r="W53" s="155"/>
      <c r="X53" s="155"/>
    </row>
    <row r="54" spans="1:24" x14ac:dyDescent="0.35">
      <c r="A54" s="147"/>
      <c r="B54" s="143"/>
      <c r="C54" s="149"/>
      <c r="D54" s="153"/>
      <c r="E54" s="154"/>
      <c r="F54" s="154"/>
      <c r="G54" s="154"/>
      <c r="H54" s="154"/>
      <c r="I54" s="154"/>
      <c r="J54" s="154"/>
      <c r="K54" s="154"/>
      <c r="L54" s="154"/>
      <c r="M54" s="154"/>
      <c r="N54" s="155"/>
      <c r="O54" s="154"/>
      <c r="P54" s="154"/>
      <c r="Q54" s="155"/>
      <c r="R54" s="155"/>
      <c r="S54" s="155"/>
      <c r="T54" s="155"/>
      <c r="U54" s="155"/>
      <c r="V54" s="155"/>
      <c r="W54" s="155"/>
      <c r="X54" s="155"/>
    </row>
    <row r="55" spans="1:24" x14ac:dyDescent="0.35">
      <c r="A55" s="147"/>
      <c r="B55" s="143"/>
      <c r="C55" s="149"/>
      <c r="D55" s="153"/>
      <c r="E55" s="154"/>
      <c r="F55" s="154"/>
      <c r="G55" s="154"/>
      <c r="H55" s="154"/>
      <c r="I55" s="154"/>
      <c r="J55" s="154"/>
      <c r="K55" s="154"/>
      <c r="L55" s="154"/>
      <c r="M55" s="154"/>
      <c r="N55" s="155"/>
      <c r="O55" s="154"/>
      <c r="P55" s="154"/>
      <c r="Q55" s="155"/>
      <c r="R55" s="155"/>
      <c r="S55" s="155"/>
      <c r="T55" s="155"/>
      <c r="U55" s="155"/>
      <c r="V55" s="155"/>
      <c r="W55" s="155"/>
      <c r="X55" s="155"/>
    </row>
    <row r="56" spans="1:24" x14ac:dyDescent="0.35">
      <c r="A56" s="147"/>
      <c r="B56" s="143"/>
      <c r="C56" s="149"/>
      <c r="D56" s="153"/>
      <c r="E56" s="154"/>
      <c r="F56" s="154"/>
      <c r="G56" s="154"/>
      <c r="H56" s="154"/>
      <c r="I56" s="154"/>
      <c r="J56" s="154"/>
      <c r="K56" s="154"/>
      <c r="L56" s="154"/>
      <c r="M56" s="154"/>
      <c r="N56" s="155"/>
      <c r="O56" s="154"/>
      <c r="P56" s="154"/>
      <c r="Q56" s="155"/>
      <c r="R56" s="155"/>
      <c r="S56" s="155"/>
      <c r="T56" s="155"/>
      <c r="U56" s="155"/>
      <c r="V56" s="155"/>
      <c r="W56" s="155"/>
      <c r="X56" s="155"/>
    </row>
    <row r="57" spans="1:24" x14ac:dyDescent="0.35">
      <c r="A57" s="147"/>
      <c r="B57" s="143"/>
      <c r="C57" s="149"/>
      <c r="D57" s="153"/>
      <c r="E57" s="154"/>
      <c r="F57" s="154"/>
      <c r="G57" s="154"/>
      <c r="H57" s="154"/>
      <c r="I57" s="154"/>
      <c r="J57" s="154"/>
      <c r="K57" s="154"/>
      <c r="L57" s="154"/>
      <c r="M57" s="154"/>
      <c r="N57" s="155"/>
      <c r="O57" s="154"/>
      <c r="P57" s="154"/>
      <c r="Q57" s="155"/>
      <c r="R57" s="155"/>
      <c r="S57" s="155"/>
      <c r="T57" s="155"/>
      <c r="U57" s="155"/>
      <c r="V57" s="155"/>
      <c r="W57" s="155"/>
      <c r="X57" s="155"/>
    </row>
    <row r="58" spans="1:24" x14ac:dyDescent="0.35">
      <c r="A58" s="147"/>
      <c r="B58" s="143"/>
      <c r="C58" s="149"/>
      <c r="D58" s="153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4"/>
      <c r="P58" s="154"/>
      <c r="Q58" s="155"/>
      <c r="R58" s="155"/>
      <c r="S58" s="155"/>
      <c r="T58" s="155"/>
      <c r="U58" s="155"/>
      <c r="V58" s="155"/>
      <c r="W58" s="155"/>
      <c r="X58" s="155"/>
    </row>
    <row r="59" spans="1:24" x14ac:dyDescent="0.35">
      <c r="A59" s="147"/>
      <c r="B59" s="143"/>
      <c r="C59" s="149"/>
      <c r="D59" s="153"/>
      <c r="E59" s="154"/>
      <c r="F59" s="154"/>
      <c r="G59" s="154"/>
      <c r="H59" s="154"/>
      <c r="I59" s="154"/>
      <c r="J59" s="154"/>
      <c r="K59" s="154"/>
      <c r="L59" s="154"/>
      <c r="M59" s="154"/>
      <c r="N59" s="155"/>
      <c r="O59" s="154"/>
      <c r="P59" s="154"/>
      <c r="Q59" s="155"/>
      <c r="R59" s="155"/>
      <c r="S59" s="155"/>
      <c r="T59" s="155"/>
      <c r="U59" s="155"/>
      <c r="V59" s="155"/>
      <c r="W59" s="155"/>
      <c r="X59" s="155"/>
    </row>
    <row r="60" spans="1:24" x14ac:dyDescent="0.35">
      <c r="A60" s="147"/>
      <c r="B60" s="143"/>
      <c r="C60" s="149"/>
      <c r="D60" s="153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O60" s="154"/>
      <c r="P60" s="154"/>
      <c r="Q60" s="155"/>
      <c r="R60" s="155"/>
      <c r="S60" s="155"/>
      <c r="T60" s="155"/>
      <c r="U60" s="155"/>
      <c r="V60" s="155"/>
      <c r="W60" s="155"/>
      <c r="X60" s="155"/>
    </row>
    <row r="61" spans="1:24" x14ac:dyDescent="0.35">
      <c r="A61" s="147"/>
      <c r="B61" s="143"/>
      <c r="C61" s="149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5"/>
      <c r="O61" s="154"/>
      <c r="P61" s="154"/>
      <c r="Q61" s="155"/>
      <c r="R61" s="155"/>
      <c r="S61" s="155"/>
      <c r="T61" s="155"/>
      <c r="U61" s="155"/>
      <c r="V61" s="155"/>
      <c r="W61" s="155"/>
      <c r="X61" s="155"/>
    </row>
    <row r="62" spans="1:24" x14ac:dyDescent="0.35">
      <c r="A62" s="147"/>
      <c r="B62" s="143"/>
      <c r="C62" s="149"/>
      <c r="D62" s="153"/>
      <c r="E62" s="154"/>
      <c r="F62" s="154"/>
      <c r="G62" s="154"/>
      <c r="H62" s="154"/>
      <c r="I62" s="154"/>
      <c r="J62" s="154"/>
      <c r="K62" s="154"/>
      <c r="L62" s="154"/>
      <c r="M62" s="154"/>
      <c r="N62" s="155"/>
      <c r="O62" s="154"/>
      <c r="P62" s="154"/>
      <c r="Q62" s="155"/>
      <c r="R62" s="155"/>
      <c r="S62" s="155"/>
      <c r="T62" s="155"/>
      <c r="U62" s="155"/>
      <c r="V62" s="155"/>
      <c r="W62" s="155"/>
      <c r="X62" s="155"/>
    </row>
    <row r="63" spans="1:24" x14ac:dyDescent="0.35">
      <c r="A63" s="147"/>
      <c r="B63" s="143"/>
      <c r="C63" s="149"/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5"/>
      <c r="O63" s="154"/>
      <c r="P63" s="154"/>
      <c r="Q63" s="155"/>
      <c r="R63" s="155"/>
      <c r="S63" s="155"/>
      <c r="T63" s="155"/>
      <c r="U63" s="155"/>
      <c r="V63" s="155"/>
      <c r="W63" s="155"/>
      <c r="X63" s="155"/>
    </row>
    <row r="64" spans="1:24" x14ac:dyDescent="0.35">
      <c r="A64" s="147"/>
      <c r="B64" s="143"/>
      <c r="C64" s="149"/>
      <c r="D64" s="153"/>
      <c r="E64" s="154"/>
      <c r="F64" s="154"/>
      <c r="G64" s="154"/>
      <c r="H64" s="154"/>
      <c r="I64" s="154"/>
      <c r="J64" s="154"/>
      <c r="K64" s="154"/>
      <c r="L64" s="154"/>
      <c r="M64" s="154"/>
      <c r="N64" s="155"/>
      <c r="O64" s="154"/>
      <c r="P64" s="154"/>
      <c r="Q64" s="155"/>
      <c r="R64" s="155"/>
      <c r="S64" s="155"/>
      <c r="T64" s="155"/>
      <c r="U64" s="155"/>
      <c r="V64" s="155"/>
      <c r="W64" s="155"/>
      <c r="X64" s="155"/>
    </row>
    <row r="65" spans="1:24" x14ac:dyDescent="0.35">
      <c r="A65" s="147"/>
      <c r="B65" s="143"/>
      <c r="C65" s="14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5"/>
      <c r="O65" s="154"/>
      <c r="P65" s="154"/>
      <c r="Q65" s="155"/>
      <c r="R65" s="155"/>
      <c r="S65" s="155"/>
      <c r="T65" s="155"/>
      <c r="U65" s="155"/>
      <c r="V65" s="155"/>
      <c r="W65" s="155"/>
      <c r="X65" s="155"/>
    </row>
    <row r="66" spans="1:24" x14ac:dyDescent="0.35">
      <c r="A66" s="147"/>
      <c r="B66" s="143"/>
      <c r="C66" s="149"/>
      <c r="D66" s="153"/>
      <c r="E66" s="154"/>
      <c r="F66" s="154"/>
      <c r="G66" s="154"/>
      <c r="H66" s="154"/>
      <c r="I66" s="154"/>
      <c r="J66" s="154"/>
      <c r="K66" s="154"/>
      <c r="L66" s="154"/>
      <c r="M66" s="154"/>
      <c r="N66" s="155"/>
      <c r="O66" s="154"/>
      <c r="P66" s="154"/>
      <c r="Q66" s="155"/>
      <c r="R66" s="155"/>
      <c r="S66" s="155"/>
      <c r="T66" s="155"/>
      <c r="U66" s="155"/>
      <c r="V66" s="155"/>
      <c r="W66" s="155"/>
      <c r="X66" s="155"/>
    </row>
    <row r="67" spans="1:24" x14ac:dyDescent="0.35">
      <c r="A67" s="147"/>
      <c r="B67" s="143"/>
      <c r="C67" s="149"/>
      <c r="D67" s="153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O67" s="154"/>
      <c r="P67" s="154"/>
      <c r="Q67" s="155"/>
      <c r="R67" s="155"/>
      <c r="S67" s="155"/>
      <c r="T67" s="155"/>
      <c r="U67" s="155"/>
      <c r="V67" s="155"/>
      <c r="W67" s="155"/>
      <c r="X67" s="155"/>
    </row>
    <row r="68" spans="1:24" x14ac:dyDescent="0.35">
      <c r="A68" s="147"/>
      <c r="B68" s="143"/>
      <c r="C68" s="149"/>
      <c r="D68" s="153"/>
      <c r="E68" s="154"/>
      <c r="F68" s="154"/>
      <c r="G68" s="154"/>
      <c r="H68" s="154"/>
      <c r="I68" s="154"/>
      <c r="J68" s="154"/>
      <c r="K68" s="154"/>
      <c r="L68" s="154"/>
      <c r="M68" s="154"/>
      <c r="N68" s="155"/>
      <c r="O68" s="154"/>
      <c r="P68" s="154"/>
      <c r="Q68" s="155"/>
      <c r="R68" s="155"/>
      <c r="S68" s="155"/>
      <c r="T68" s="155"/>
      <c r="U68" s="155"/>
      <c r="V68" s="155"/>
      <c r="W68" s="155"/>
      <c r="X68" s="155"/>
    </row>
    <row r="69" spans="1:24" x14ac:dyDescent="0.35">
      <c r="A69" s="147"/>
      <c r="B69" s="143"/>
      <c r="C69" s="149"/>
      <c r="D69" s="153"/>
      <c r="E69" s="154"/>
      <c r="F69" s="154"/>
      <c r="G69" s="154"/>
      <c r="H69" s="154"/>
      <c r="I69" s="154"/>
      <c r="J69" s="154"/>
      <c r="K69" s="154"/>
      <c r="L69" s="154"/>
      <c r="M69" s="154"/>
      <c r="N69" s="155"/>
      <c r="O69" s="154"/>
      <c r="P69" s="154"/>
      <c r="Q69" s="155"/>
      <c r="R69" s="155"/>
      <c r="S69" s="155"/>
      <c r="T69" s="155"/>
      <c r="U69" s="155"/>
      <c r="V69" s="155"/>
      <c r="W69" s="155"/>
      <c r="X69" s="155"/>
    </row>
    <row r="70" spans="1:24" x14ac:dyDescent="0.35">
      <c r="A70" s="147"/>
      <c r="B70" s="143"/>
      <c r="C70" s="150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x14ac:dyDescent="0.35">
      <c r="A71" s="147"/>
      <c r="B71" s="143"/>
      <c r="C71" s="149"/>
      <c r="D71" s="152"/>
      <c r="E71" s="152"/>
      <c r="F71" s="152"/>
      <c r="G71" s="152"/>
      <c r="H71" s="152"/>
      <c r="I71" s="152"/>
      <c r="J71" s="152"/>
      <c r="K71" s="152"/>
      <c r="L71" s="154"/>
      <c r="M71" s="154"/>
      <c r="N71" s="155"/>
      <c r="O71" s="154"/>
      <c r="P71" s="154"/>
      <c r="Q71" s="155"/>
      <c r="R71" s="155"/>
      <c r="S71" s="155"/>
      <c r="T71" s="155"/>
      <c r="U71" s="155"/>
      <c r="V71" s="155"/>
      <c r="W71" s="155"/>
      <c r="X71" s="155"/>
    </row>
    <row r="72" spans="1:24" x14ac:dyDescent="0.35">
      <c r="A72" s="147"/>
      <c r="B72" s="143"/>
      <c r="C72" s="149"/>
      <c r="D72" s="144"/>
      <c r="E72" s="145"/>
      <c r="F72" s="145"/>
      <c r="G72" s="145"/>
      <c r="H72" s="145"/>
      <c r="I72" s="145"/>
      <c r="J72" s="145"/>
      <c r="K72" s="145"/>
      <c r="L72" s="145"/>
      <c r="M72" s="145"/>
      <c r="N72" s="146"/>
      <c r="O72" s="145"/>
      <c r="P72" s="145"/>
      <c r="Q72" s="146"/>
      <c r="R72" s="146"/>
      <c r="S72" s="146"/>
      <c r="T72" s="146"/>
      <c r="U72" s="146"/>
      <c r="V72" s="146"/>
      <c r="W72" s="146"/>
    </row>
    <row r="73" spans="1:24" x14ac:dyDescent="0.35">
      <c r="A73" s="147"/>
      <c r="B73" s="143"/>
      <c r="C73" s="149"/>
      <c r="D73" s="144"/>
      <c r="E73" s="145"/>
      <c r="F73" s="145"/>
      <c r="G73" s="145"/>
      <c r="H73" s="145"/>
      <c r="I73" s="145"/>
      <c r="J73" s="145"/>
      <c r="K73" s="145"/>
      <c r="L73" s="145"/>
      <c r="M73" s="145"/>
      <c r="N73" s="146"/>
      <c r="O73" s="145"/>
      <c r="P73" s="145"/>
      <c r="Q73" s="146"/>
      <c r="R73" s="146"/>
      <c r="S73" s="146"/>
      <c r="T73" s="146"/>
      <c r="U73" s="146"/>
      <c r="V73" s="146"/>
      <c r="W73" s="146"/>
    </row>
    <row r="74" spans="1:24" x14ac:dyDescent="0.35">
      <c r="A74" s="147"/>
      <c r="B74" s="143"/>
      <c r="C74" s="149"/>
      <c r="D74" s="144"/>
      <c r="E74" s="145"/>
      <c r="F74" s="145"/>
      <c r="G74" s="145"/>
      <c r="H74" s="145"/>
      <c r="I74" s="145"/>
      <c r="J74" s="145"/>
      <c r="K74" s="145"/>
      <c r="L74" s="145"/>
      <c r="M74" s="145"/>
      <c r="N74" s="146"/>
      <c r="O74" s="145"/>
      <c r="P74" s="145"/>
      <c r="Q74" s="146"/>
      <c r="R74" s="146"/>
      <c r="S74" s="146"/>
      <c r="T74" s="146"/>
      <c r="U74" s="146"/>
      <c r="V74" s="146"/>
      <c r="W74" s="146"/>
    </row>
    <row r="75" spans="1:24" x14ac:dyDescent="0.35">
      <c r="A75" s="147"/>
      <c r="B75" s="143"/>
      <c r="C75" s="149"/>
      <c r="D75" s="144"/>
      <c r="E75" s="145"/>
      <c r="F75" s="145"/>
      <c r="G75" s="145"/>
      <c r="H75" s="145"/>
      <c r="I75" s="145"/>
      <c r="J75" s="145"/>
      <c r="K75" s="145"/>
      <c r="L75" s="145"/>
      <c r="M75" s="145"/>
      <c r="N75" s="146"/>
      <c r="O75" s="145"/>
      <c r="P75" s="145"/>
      <c r="Q75" s="146"/>
      <c r="R75" s="146"/>
      <c r="S75" s="146"/>
      <c r="T75" s="146"/>
      <c r="U75" s="146"/>
      <c r="V75" s="146"/>
      <c r="W75" s="146"/>
    </row>
    <row r="76" spans="1:24" x14ac:dyDescent="0.35">
      <c r="A76" s="147"/>
      <c r="B76" s="143"/>
      <c r="C76" s="149"/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6"/>
      <c r="O76" s="145"/>
      <c r="P76" s="145"/>
      <c r="Q76" s="146"/>
      <c r="R76" s="146"/>
      <c r="S76" s="146"/>
      <c r="T76" s="146"/>
      <c r="U76" s="146"/>
      <c r="V76" s="146"/>
      <c r="W76" s="146"/>
    </row>
    <row r="77" spans="1:24" x14ac:dyDescent="0.35">
      <c r="A77" s="147"/>
      <c r="B77" s="143"/>
      <c r="C77" s="149"/>
      <c r="D77" s="144"/>
      <c r="E77" s="145"/>
      <c r="F77" s="145"/>
      <c r="G77" s="145"/>
      <c r="H77" s="145"/>
      <c r="I77" s="145"/>
      <c r="J77" s="145"/>
      <c r="K77" s="145"/>
      <c r="L77" s="145"/>
      <c r="M77" s="145"/>
      <c r="N77" s="146"/>
      <c r="O77" s="145"/>
      <c r="P77" s="145"/>
      <c r="Q77" s="146"/>
      <c r="R77" s="146"/>
      <c r="S77" s="146"/>
      <c r="T77" s="146"/>
      <c r="U77" s="146"/>
      <c r="V77" s="146"/>
      <c r="W77" s="146"/>
    </row>
    <row r="78" spans="1:24" x14ac:dyDescent="0.35">
      <c r="A78" s="147"/>
      <c r="B78" s="143"/>
      <c r="C78" s="149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6"/>
      <c r="O78" s="145"/>
      <c r="P78" s="145"/>
      <c r="Q78" s="146"/>
      <c r="R78" s="146"/>
      <c r="S78" s="146"/>
      <c r="T78" s="146"/>
      <c r="U78" s="146"/>
      <c r="V78" s="146"/>
      <c r="W78" s="146"/>
    </row>
    <row r="79" spans="1:24" x14ac:dyDescent="0.35">
      <c r="A79" s="147"/>
      <c r="B79" s="143"/>
      <c r="C79" s="149"/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6"/>
      <c r="O79" s="145"/>
      <c r="P79" s="145"/>
      <c r="Q79" s="146"/>
      <c r="R79" s="146"/>
      <c r="S79" s="146"/>
      <c r="T79" s="146"/>
      <c r="U79" s="146"/>
      <c r="V79" s="146"/>
      <c r="W79" s="146"/>
    </row>
    <row r="80" spans="1:24" x14ac:dyDescent="0.35">
      <c r="A80" s="147"/>
      <c r="B80" s="143"/>
      <c r="C80" s="149"/>
      <c r="D80" s="144"/>
      <c r="E80" s="145"/>
      <c r="F80" s="145"/>
      <c r="G80" s="145"/>
      <c r="H80" s="145"/>
      <c r="I80" s="145"/>
      <c r="J80" s="145"/>
      <c r="K80" s="145"/>
      <c r="L80" s="145"/>
      <c r="M80" s="145"/>
      <c r="N80" s="146"/>
      <c r="O80" s="145"/>
      <c r="P80" s="145"/>
      <c r="Q80" s="146"/>
      <c r="R80" s="146"/>
      <c r="S80" s="146"/>
      <c r="T80" s="146"/>
      <c r="U80" s="146"/>
      <c r="V80" s="146"/>
      <c r="W80" s="146"/>
    </row>
    <row r="81" spans="1:23" x14ac:dyDescent="0.35">
      <c r="A81" s="147"/>
      <c r="B81" s="143"/>
      <c r="C81" s="149"/>
      <c r="D81" s="144"/>
      <c r="E81" s="145"/>
      <c r="F81" s="145"/>
      <c r="G81" s="145"/>
      <c r="H81" s="145"/>
      <c r="I81" s="145"/>
      <c r="J81" s="145"/>
      <c r="K81" s="145"/>
      <c r="L81" s="145"/>
      <c r="M81" s="145"/>
      <c r="N81" s="146"/>
      <c r="O81" s="145"/>
      <c r="P81" s="145"/>
      <c r="Q81" s="146"/>
      <c r="R81" s="146"/>
      <c r="S81" s="146"/>
      <c r="T81" s="146"/>
      <c r="U81" s="146"/>
      <c r="V81" s="146"/>
      <c r="W81" s="146"/>
    </row>
    <row r="82" spans="1:23" x14ac:dyDescent="0.35">
      <c r="A82" s="147"/>
      <c r="B82" s="143"/>
      <c r="C82" s="149"/>
      <c r="D82" s="144"/>
      <c r="E82" s="145"/>
      <c r="F82" s="145"/>
      <c r="G82" s="145"/>
      <c r="H82" s="145"/>
      <c r="I82" s="145"/>
      <c r="J82" s="145"/>
      <c r="K82" s="145"/>
      <c r="L82" s="145"/>
      <c r="M82" s="145"/>
      <c r="N82" s="146"/>
      <c r="O82" s="145"/>
      <c r="P82" s="145"/>
      <c r="Q82" s="146"/>
      <c r="R82" s="146"/>
      <c r="S82" s="146"/>
      <c r="T82" s="146"/>
      <c r="U82" s="146"/>
      <c r="V82" s="146"/>
      <c r="W82" s="146"/>
    </row>
    <row r="83" spans="1:23" x14ac:dyDescent="0.35">
      <c r="A83" s="147"/>
      <c r="B83" s="143"/>
      <c r="C83" s="149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6"/>
      <c r="O83" s="145"/>
      <c r="P83" s="145"/>
      <c r="Q83" s="146"/>
      <c r="R83" s="146"/>
      <c r="S83" s="146"/>
      <c r="T83" s="146"/>
      <c r="U83" s="146"/>
      <c r="V83" s="146"/>
      <c r="W83" s="146"/>
    </row>
    <row r="84" spans="1:23" x14ac:dyDescent="0.35">
      <c r="A84" s="147"/>
      <c r="B84" s="143"/>
      <c r="C84" s="149"/>
      <c r="D84" s="144"/>
      <c r="E84" s="145"/>
      <c r="F84" s="145"/>
      <c r="G84" s="145"/>
      <c r="H84" s="145"/>
      <c r="I84" s="145"/>
      <c r="J84" s="145"/>
      <c r="K84" s="145"/>
      <c r="L84" s="145"/>
      <c r="M84" s="145"/>
      <c r="N84" s="146"/>
      <c r="O84" s="145"/>
      <c r="P84" s="145"/>
      <c r="Q84" s="146"/>
      <c r="R84" s="146"/>
      <c r="S84" s="146"/>
      <c r="T84" s="146"/>
      <c r="U84" s="146"/>
      <c r="V84" s="146"/>
      <c r="W84" s="146"/>
    </row>
    <row r="85" spans="1:23" x14ac:dyDescent="0.35">
      <c r="A85" s="147"/>
      <c r="B85" s="143"/>
      <c r="C85" s="149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6"/>
      <c r="O85" s="145"/>
      <c r="P85" s="145"/>
      <c r="Q85" s="146"/>
      <c r="R85" s="146"/>
      <c r="S85" s="146"/>
      <c r="T85" s="146"/>
      <c r="U85" s="146"/>
      <c r="V85" s="146"/>
      <c r="W85" s="146"/>
    </row>
    <row r="86" spans="1:23" x14ac:dyDescent="0.35">
      <c r="A86" s="147"/>
      <c r="B86" s="143"/>
      <c r="C86" s="149"/>
      <c r="D86" s="144"/>
      <c r="E86" s="145"/>
      <c r="F86" s="145"/>
      <c r="G86" s="145"/>
      <c r="H86" s="145"/>
      <c r="I86" s="145"/>
      <c r="J86" s="145"/>
      <c r="K86" s="145"/>
      <c r="L86" s="145"/>
      <c r="M86" s="145"/>
      <c r="N86" s="146"/>
      <c r="O86" s="145"/>
      <c r="P86" s="145"/>
      <c r="Q86" s="146"/>
      <c r="R86" s="146"/>
      <c r="S86" s="146"/>
      <c r="T86" s="146"/>
      <c r="U86" s="146"/>
      <c r="V86" s="146"/>
      <c r="W86" s="146"/>
    </row>
    <row r="87" spans="1:23" x14ac:dyDescent="0.35">
      <c r="A87" s="147"/>
      <c r="B87" s="143"/>
      <c r="C87" s="149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6"/>
      <c r="O87" s="145"/>
      <c r="P87" s="145"/>
      <c r="Q87" s="146"/>
      <c r="R87" s="146"/>
      <c r="S87" s="146"/>
      <c r="T87" s="146"/>
      <c r="U87" s="146"/>
      <c r="V87" s="146"/>
      <c r="W87" s="146"/>
    </row>
    <row r="88" spans="1:23" x14ac:dyDescent="0.35">
      <c r="A88" s="147"/>
      <c r="B88" s="143"/>
      <c r="C88" s="149"/>
      <c r="D88" s="144"/>
      <c r="E88" s="145"/>
      <c r="F88" s="145"/>
      <c r="G88" s="145"/>
      <c r="H88" s="145"/>
      <c r="I88" s="145"/>
      <c r="J88" s="145"/>
      <c r="K88" s="145"/>
      <c r="L88" s="145"/>
      <c r="M88" s="145"/>
      <c r="N88" s="146"/>
      <c r="O88" s="145"/>
      <c r="P88" s="145"/>
      <c r="Q88" s="146"/>
      <c r="R88" s="146"/>
      <c r="S88" s="146"/>
      <c r="T88" s="146"/>
      <c r="U88" s="146"/>
      <c r="V88" s="146"/>
      <c r="W88" s="146"/>
    </row>
    <row r="89" spans="1:23" x14ac:dyDescent="0.35">
      <c r="A89" s="147"/>
      <c r="B89" s="143"/>
      <c r="C89" s="149"/>
      <c r="D89" s="144"/>
      <c r="E89" s="145"/>
      <c r="F89" s="145"/>
      <c r="G89" s="145"/>
      <c r="H89" s="145"/>
      <c r="I89" s="145"/>
      <c r="J89" s="145"/>
      <c r="K89" s="145"/>
      <c r="L89" s="145"/>
      <c r="M89" s="145"/>
      <c r="N89" s="146"/>
      <c r="O89" s="145"/>
      <c r="P89" s="145"/>
      <c r="Q89" s="146"/>
      <c r="R89" s="146"/>
      <c r="S89" s="146"/>
      <c r="T89" s="146"/>
      <c r="U89" s="146"/>
      <c r="V89" s="146"/>
      <c r="W89" s="146"/>
    </row>
    <row r="90" spans="1:23" x14ac:dyDescent="0.35">
      <c r="A90" s="147"/>
      <c r="B90" s="143"/>
      <c r="C90" s="149"/>
      <c r="D90" s="144"/>
      <c r="E90" s="145"/>
      <c r="F90" s="145"/>
      <c r="G90" s="145"/>
      <c r="H90" s="145"/>
      <c r="I90" s="145"/>
      <c r="J90" s="145"/>
      <c r="K90" s="145"/>
      <c r="L90" s="145"/>
      <c r="M90" s="145"/>
      <c r="N90" s="146"/>
      <c r="O90" s="145"/>
      <c r="P90" s="145"/>
      <c r="Q90" s="146"/>
      <c r="R90" s="146"/>
      <c r="S90" s="146"/>
      <c r="T90" s="146"/>
      <c r="U90" s="146"/>
      <c r="V90" s="146"/>
      <c r="W90" s="146"/>
    </row>
    <row r="91" spans="1:23" x14ac:dyDescent="0.35">
      <c r="A91" s="147"/>
      <c r="B91" s="143"/>
      <c r="C91" s="149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6"/>
      <c r="O91" s="145"/>
      <c r="P91" s="145"/>
      <c r="Q91" s="146"/>
      <c r="R91" s="146"/>
      <c r="S91" s="146"/>
      <c r="T91" s="146"/>
      <c r="U91" s="146"/>
      <c r="V91" s="146"/>
      <c r="W91" s="146"/>
    </row>
    <row r="92" spans="1:23" x14ac:dyDescent="0.35">
      <c r="A92" s="147"/>
      <c r="B92" s="143"/>
      <c r="C92" s="149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6"/>
      <c r="O92" s="145"/>
      <c r="P92" s="145"/>
      <c r="Q92" s="146"/>
      <c r="R92" s="146"/>
      <c r="S92" s="146"/>
      <c r="T92" s="146"/>
      <c r="U92" s="146"/>
      <c r="V92" s="146"/>
      <c r="W92" s="146"/>
    </row>
    <row r="93" spans="1:23" x14ac:dyDescent="0.35">
      <c r="A93" s="147"/>
      <c r="B93" s="143"/>
      <c r="C93" s="149"/>
      <c r="D93" s="144"/>
      <c r="E93" s="145"/>
      <c r="F93" s="145"/>
      <c r="G93" s="145"/>
      <c r="H93" s="145"/>
      <c r="I93" s="145"/>
      <c r="J93" s="145"/>
      <c r="K93" s="145"/>
      <c r="L93" s="145"/>
      <c r="M93" s="145"/>
      <c r="N93" s="146"/>
      <c r="O93" s="145"/>
      <c r="P93" s="145"/>
      <c r="Q93" s="146"/>
      <c r="R93" s="146"/>
      <c r="S93" s="146"/>
      <c r="T93" s="146"/>
      <c r="U93" s="146"/>
      <c r="V93" s="146"/>
      <c r="W93" s="146"/>
    </row>
    <row r="94" spans="1:23" x14ac:dyDescent="0.35">
      <c r="A94" s="147"/>
      <c r="B94" s="143"/>
      <c r="C94" s="149"/>
      <c r="D94" s="144"/>
      <c r="E94" s="145"/>
      <c r="F94" s="145"/>
      <c r="G94" s="145"/>
      <c r="H94" s="145"/>
      <c r="I94" s="145"/>
      <c r="J94" s="145"/>
      <c r="K94" s="145"/>
      <c r="L94" s="145"/>
      <c r="M94" s="145"/>
      <c r="N94" s="146"/>
      <c r="O94" s="145"/>
      <c r="P94" s="145"/>
      <c r="Q94" s="146"/>
      <c r="R94" s="146"/>
      <c r="S94" s="146"/>
      <c r="T94" s="146"/>
      <c r="U94" s="146"/>
      <c r="V94" s="146"/>
      <c r="W94" s="146"/>
    </row>
    <row r="95" spans="1:23" x14ac:dyDescent="0.35">
      <c r="A95" s="147"/>
      <c r="B95" s="143"/>
      <c r="C95" s="149"/>
      <c r="D95" s="144"/>
      <c r="E95" s="145"/>
      <c r="F95" s="145"/>
      <c r="G95" s="145"/>
      <c r="H95" s="145"/>
      <c r="I95" s="145"/>
      <c r="J95" s="145"/>
      <c r="K95" s="145"/>
      <c r="L95" s="145"/>
      <c r="M95" s="145"/>
      <c r="N95" s="146"/>
      <c r="O95" s="145"/>
      <c r="P95" s="145"/>
      <c r="Q95" s="146"/>
      <c r="R95" s="146"/>
      <c r="S95" s="146"/>
      <c r="T95" s="146"/>
      <c r="U95" s="146"/>
      <c r="V95" s="146"/>
      <c r="W95" s="146"/>
    </row>
    <row r="96" spans="1:23" x14ac:dyDescent="0.35">
      <c r="A96" s="147"/>
      <c r="B96" s="143"/>
      <c r="C96" s="149"/>
      <c r="D96" s="144"/>
      <c r="E96" s="145"/>
      <c r="F96" s="145"/>
      <c r="G96" s="145"/>
      <c r="H96" s="145"/>
      <c r="I96" s="145"/>
      <c r="J96" s="145"/>
      <c r="K96" s="145"/>
      <c r="L96" s="145"/>
      <c r="M96" s="145"/>
      <c r="N96" s="146"/>
      <c r="O96" s="145"/>
      <c r="P96" s="145"/>
      <c r="Q96" s="146"/>
      <c r="R96" s="146"/>
      <c r="S96" s="146"/>
      <c r="T96" s="146"/>
      <c r="U96" s="146"/>
      <c r="V96" s="146"/>
      <c r="W96" s="146"/>
    </row>
    <row r="97" spans="1:23" x14ac:dyDescent="0.35">
      <c r="A97" s="147"/>
      <c r="B97" s="143"/>
      <c r="C97" s="149"/>
      <c r="D97" s="144"/>
      <c r="E97" s="145"/>
      <c r="F97" s="145"/>
      <c r="G97" s="145"/>
      <c r="H97" s="145"/>
      <c r="I97" s="145"/>
      <c r="J97" s="145"/>
      <c r="K97" s="145"/>
      <c r="L97" s="145"/>
      <c r="M97" s="145"/>
      <c r="N97" s="146"/>
      <c r="O97" s="145"/>
      <c r="P97" s="145"/>
      <c r="Q97" s="146"/>
      <c r="R97" s="146"/>
      <c r="S97" s="146"/>
      <c r="T97" s="146"/>
      <c r="U97" s="146"/>
      <c r="V97" s="146"/>
      <c r="W97" s="146"/>
    </row>
    <row r="98" spans="1:23" x14ac:dyDescent="0.35">
      <c r="A98" s="147"/>
      <c r="B98" s="143"/>
      <c r="C98" s="149"/>
      <c r="D98" s="144"/>
      <c r="E98" s="145"/>
      <c r="F98" s="145"/>
      <c r="G98" s="145"/>
      <c r="H98" s="145"/>
      <c r="I98" s="145"/>
      <c r="J98" s="145"/>
      <c r="K98" s="145"/>
      <c r="L98" s="145"/>
      <c r="M98" s="145"/>
      <c r="N98" s="146"/>
      <c r="O98" s="145"/>
      <c r="P98" s="145"/>
      <c r="Q98" s="146"/>
      <c r="R98" s="146"/>
      <c r="S98" s="146"/>
      <c r="T98" s="146"/>
      <c r="U98" s="146"/>
      <c r="V98" s="146"/>
      <c r="W98" s="146"/>
    </row>
    <row r="99" spans="1:23" x14ac:dyDescent="0.35">
      <c r="A99" s="147"/>
      <c r="B99" s="143"/>
      <c r="C99" s="149"/>
      <c r="D99" s="144"/>
      <c r="E99" s="145"/>
      <c r="F99" s="145"/>
      <c r="G99" s="145"/>
      <c r="H99" s="145"/>
      <c r="I99" s="145"/>
      <c r="J99" s="145"/>
      <c r="K99" s="145"/>
      <c r="L99" s="145"/>
      <c r="M99" s="145"/>
      <c r="N99" s="146"/>
      <c r="O99" s="145"/>
      <c r="P99" s="145"/>
      <c r="Q99" s="146"/>
      <c r="R99" s="146"/>
      <c r="S99" s="146"/>
      <c r="T99" s="146"/>
      <c r="U99" s="146"/>
      <c r="V99" s="146"/>
      <c r="W99" s="146"/>
    </row>
    <row r="100" spans="1:23" x14ac:dyDescent="0.35">
      <c r="A100" s="147"/>
      <c r="B100" s="143"/>
      <c r="C100" s="149"/>
      <c r="D100" s="144"/>
      <c r="E100" s="145"/>
      <c r="F100" s="145"/>
      <c r="G100" s="145"/>
      <c r="H100" s="145"/>
      <c r="I100" s="145"/>
      <c r="J100" s="145"/>
      <c r="K100" s="145"/>
      <c r="L100" s="145"/>
      <c r="M100" s="145"/>
      <c r="N100" s="146"/>
      <c r="O100" s="145"/>
      <c r="P100" s="145"/>
      <c r="Q100" s="146"/>
      <c r="R100" s="146"/>
      <c r="S100" s="146"/>
      <c r="T100" s="146"/>
      <c r="U100" s="146"/>
      <c r="V100" s="146"/>
      <c r="W100" s="146"/>
    </row>
    <row r="101" spans="1:23" x14ac:dyDescent="0.35">
      <c r="A101" s="147"/>
      <c r="B101" s="143"/>
      <c r="C101" s="149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6"/>
      <c r="O101" s="145"/>
      <c r="P101" s="145"/>
      <c r="Q101" s="146"/>
      <c r="R101" s="146"/>
      <c r="S101" s="146"/>
      <c r="T101" s="146"/>
      <c r="U101" s="146"/>
      <c r="V101" s="146"/>
      <c r="W101" s="146"/>
    </row>
    <row r="102" spans="1:23" x14ac:dyDescent="0.35">
      <c r="A102" s="147"/>
      <c r="B102" s="143"/>
      <c r="C102" s="149"/>
      <c r="D102" s="144"/>
      <c r="E102" s="145"/>
      <c r="F102" s="145"/>
      <c r="G102" s="145"/>
      <c r="H102" s="145"/>
      <c r="I102" s="145"/>
      <c r="J102" s="145"/>
      <c r="K102" s="145"/>
      <c r="L102" s="145"/>
      <c r="M102" s="145"/>
      <c r="N102" s="146"/>
      <c r="O102" s="145"/>
      <c r="P102" s="145"/>
      <c r="Q102" s="146"/>
      <c r="R102" s="146"/>
      <c r="S102" s="146"/>
      <c r="T102" s="146"/>
      <c r="U102" s="146"/>
      <c r="V102" s="146"/>
      <c r="W102" s="146"/>
    </row>
    <row r="103" spans="1:23" x14ac:dyDescent="0.35">
      <c r="A103" s="147"/>
      <c r="B103" s="143"/>
      <c r="C103" s="149"/>
      <c r="D103" s="144"/>
      <c r="E103" s="145"/>
      <c r="F103" s="145"/>
      <c r="G103" s="145"/>
      <c r="H103" s="145"/>
      <c r="I103" s="145"/>
      <c r="J103" s="145"/>
      <c r="K103" s="145"/>
      <c r="L103" s="145"/>
      <c r="M103" s="145"/>
      <c r="N103" s="146"/>
      <c r="O103" s="145"/>
      <c r="P103" s="145"/>
      <c r="Q103" s="146"/>
      <c r="R103" s="146"/>
      <c r="S103" s="146"/>
      <c r="T103" s="146"/>
      <c r="U103" s="146"/>
      <c r="V103" s="146"/>
      <c r="W103" s="146"/>
    </row>
    <row r="104" spans="1:23" x14ac:dyDescent="0.35">
      <c r="A104" s="147"/>
      <c r="B104" s="143"/>
      <c r="C104" s="149"/>
      <c r="D104" s="144"/>
      <c r="E104" s="145"/>
      <c r="F104" s="145"/>
      <c r="G104" s="145"/>
      <c r="H104" s="145"/>
      <c r="I104" s="145"/>
      <c r="J104" s="145"/>
      <c r="K104" s="145"/>
      <c r="L104" s="145"/>
      <c r="M104" s="145"/>
      <c r="N104" s="146"/>
      <c r="O104" s="145"/>
      <c r="P104" s="145"/>
      <c r="Q104" s="146"/>
      <c r="R104" s="146"/>
      <c r="S104" s="146"/>
      <c r="T104" s="146"/>
      <c r="U104" s="146"/>
      <c r="V104" s="146"/>
      <c r="W104" s="146"/>
    </row>
    <row r="105" spans="1:23" x14ac:dyDescent="0.35">
      <c r="A105" s="147"/>
      <c r="B105" s="143"/>
      <c r="C105" s="149"/>
      <c r="D105" s="144"/>
      <c r="E105" s="145"/>
      <c r="F105" s="145"/>
      <c r="G105" s="145"/>
      <c r="H105" s="145"/>
      <c r="I105" s="145"/>
      <c r="J105" s="145"/>
      <c r="K105" s="145"/>
      <c r="L105" s="145"/>
      <c r="M105" s="145"/>
      <c r="N105" s="146"/>
      <c r="O105" s="145"/>
      <c r="P105" s="145"/>
      <c r="Q105" s="146"/>
      <c r="R105" s="146"/>
      <c r="S105" s="146"/>
      <c r="T105" s="146"/>
      <c r="U105" s="146"/>
      <c r="V105" s="146"/>
      <c r="W105" s="146"/>
    </row>
    <row r="106" spans="1:23" x14ac:dyDescent="0.35">
      <c r="A106" s="147"/>
      <c r="B106" s="143"/>
      <c r="C106" s="149"/>
      <c r="D106" s="144"/>
      <c r="E106" s="145"/>
      <c r="F106" s="145"/>
      <c r="G106" s="145"/>
      <c r="H106" s="145"/>
      <c r="I106" s="145"/>
      <c r="J106" s="145"/>
      <c r="K106" s="145"/>
      <c r="L106" s="145"/>
      <c r="M106" s="145"/>
      <c r="N106" s="146"/>
      <c r="O106" s="145"/>
      <c r="P106" s="145"/>
      <c r="Q106" s="146"/>
      <c r="R106" s="146"/>
      <c r="S106" s="146"/>
      <c r="T106" s="146"/>
      <c r="U106" s="146"/>
      <c r="V106" s="146"/>
      <c r="W106" s="146"/>
    </row>
    <row r="107" spans="1:23" x14ac:dyDescent="0.35">
      <c r="A107" s="147"/>
      <c r="B107" s="143"/>
      <c r="C107" s="149"/>
      <c r="D107" s="144"/>
      <c r="E107" s="145"/>
      <c r="F107" s="145"/>
      <c r="G107" s="145"/>
      <c r="H107" s="145"/>
      <c r="I107" s="145"/>
      <c r="J107" s="145"/>
      <c r="K107" s="145"/>
      <c r="L107" s="145"/>
      <c r="M107" s="145"/>
      <c r="N107" s="146"/>
      <c r="O107" s="145"/>
      <c r="P107" s="145"/>
      <c r="Q107" s="146"/>
      <c r="R107" s="146"/>
      <c r="S107" s="146"/>
      <c r="T107" s="146"/>
      <c r="U107" s="146"/>
      <c r="V107" s="146"/>
      <c r="W107" s="146"/>
    </row>
    <row r="108" spans="1:23" x14ac:dyDescent="0.35">
      <c r="A108" s="147"/>
      <c r="B108" s="143"/>
      <c r="C108" s="149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6"/>
      <c r="O108" s="145"/>
      <c r="P108" s="145"/>
      <c r="Q108" s="146"/>
      <c r="R108" s="146"/>
      <c r="S108" s="146"/>
      <c r="T108" s="146"/>
      <c r="U108" s="146"/>
      <c r="V108" s="146"/>
      <c r="W108" s="146"/>
    </row>
    <row r="109" spans="1:23" x14ac:dyDescent="0.35">
      <c r="A109" s="147"/>
      <c r="B109" s="143"/>
      <c r="C109" s="149"/>
      <c r="D109" s="144"/>
      <c r="E109" s="145"/>
      <c r="F109" s="145"/>
      <c r="G109" s="145"/>
      <c r="H109" s="145"/>
      <c r="I109" s="145"/>
      <c r="J109" s="145"/>
      <c r="K109" s="145"/>
      <c r="L109" s="145"/>
      <c r="M109" s="145"/>
      <c r="N109" s="146"/>
      <c r="O109" s="145"/>
      <c r="P109" s="145"/>
      <c r="Q109" s="146"/>
      <c r="R109" s="146"/>
      <c r="S109" s="146"/>
      <c r="T109" s="146"/>
      <c r="U109" s="146"/>
      <c r="V109" s="146"/>
      <c r="W109" s="146"/>
    </row>
    <row r="110" spans="1:23" x14ac:dyDescent="0.35">
      <c r="A110" s="147"/>
      <c r="B110" s="143"/>
      <c r="C110" s="149"/>
      <c r="D110" s="144"/>
      <c r="E110" s="145"/>
      <c r="F110" s="145"/>
      <c r="G110" s="145"/>
      <c r="H110" s="145"/>
      <c r="I110" s="145"/>
      <c r="J110" s="145"/>
      <c r="K110" s="145"/>
      <c r="L110" s="145"/>
      <c r="M110" s="145"/>
      <c r="N110" s="146"/>
      <c r="O110" s="145"/>
      <c r="P110" s="145"/>
      <c r="Q110" s="146"/>
      <c r="R110" s="146"/>
      <c r="S110" s="146"/>
      <c r="T110" s="146"/>
      <c r="U110" s="146"/>
      <c r="V110" s="146"/>
      <c r="W110" s="146"/>
    </row>
    <row r="111" spans="1:23" x14ac:dyDescent="0.35">
      <c r="A111" s="147"/>
      <c r="B111" s="143"/>
      <c r="C111" s="149"/>
      <c r="D111" s="144"/>
      <c r="E111" s="145"/>
      <c r="F111" s="145"/>
      <c r="G111" s="145"/>
      <c r="H111" s="145"/>
      <c r="I111" s="145"/>
      <c r="J111" s="145"/>
      <c r="K111" s="145"/>
      <c r="L111" s="145"/>
      <c r="M111" s="145"/>
      <c r="N111" s="146"/>
      <c r="O111" s="145"/>
      <c r="P111" s="145"/>
      <c r="Q111" s="146"/>
      <c r="R111" s="146"/>
      <c r="S111" s="146"/>
      <c r="T111" s="146"/>
      <c r="U111" s="146"/>
      <c r="V111" s="146"/>
      <c r="W111" s="146"/>
    </row>
    <row r="112" spans="1:23" x14ac:dyDescent="0.35">
      <c r="A112" s="147"/>
      <c r="B112" s="143"/>
      <c r="C112" s="149"/>
      <c r="D112" s="144"/>
      <c r="E112" s="145"/>
      <c r="F112" s="145"/>
      <c r="G112" s="145"/>
      <c r="H112" s="145"/>
      <c r="I112" s="145"/>
      <c r="J112" s="145"/>
      <c r="K112" s="145"/>
      <c r="L112" s="145"/>
      <c r="M112" s="145"/>
      <c r="N112" s="146"/>
      <c r="O112" s="145"/>
      <c r="P112" s="145"/>
      <c r="Q112" s="146"/>
      <c r="R112" s="146"/>
      <c r="S112" s="146"/>
      <c r="T112" s="146"/>
      <c r="U112" s="146"/>
      <c r="V112" s="146"/>
      <c r="W112" s="146"/>
    </row>
    <row r="113" spans="1:23" x14ac:dyDescent="0.35">
      <c r="A113" s="147"/>
      <c r="B113" s="143"/>
      <c r="C113" s="149"/>
      <c r="D113" s="144"/>
      <c r="E113" s="145"/>
      <c r="F113" s="145"/>
      <c r="G113" s="145"/>
      <c r="H113" s="145"/>
      <c r="I113" s="145"/>
      <c r="J113" s="145"/>
      <c r="K113" s="145"/>
      <c r="L113" s="145"/>
      <c r="M113" s="145"/>
      <c r="N113" s="146"/>
      <c r="O113" s="145"/>
      <c r="P113" s="145"/>
      <c r="Q113" s="146"/>
      <c r="R113" s="146"/>
      <c r="S113" s="146"/>
      <c r="T113" s="146"/>
      <c r="U113" s="146"/>
      <c r="V113" s="146"/>
      <c r="W113" s="146"/>
    </row>
    <row r="114" spans="1:23" x14ac:dyDescent="0.35">
      <c r="A114" s="147"/>
      <c r="B114" s="143"/>
      <c r="C114" s="149"/>
      <c r="D114" s="144"/>
      <c r="E114" s="145"/>
      <c r="F114" s="145"/>
      <c r="G114" s="145"/>
      <c r="H114" s="145"/>
      <c r="I114" s="145"/>
      <c r="J114" s="145"/>
      <c r="K114" s="145"/>
      <c r="L114" s="145"/>
      <c r="M114" s="145"/>
      <c r="N114" s="146"/>
      <c r="O114" s="145"/>
      <c r="P114" s="145"/>
      <c r="Q114" s="146"/>
      <c r="R114" s="146"/>
      <c r="S114" s="146"/>
      <c r="T114" s="146"/>
      <c r="U114" s="146"/>
      <c r="V114" s="146"/>
      <c r="W114" s="146"/>
    </row>
    <row r="115" spans="1:23" x14ac:dyDescent="0.35">
      <c r="A115" s="147"/>
      <c r="B115" s="143"/>
      <c r="C115" s="149"/>
      <c r="D115" s="144"/>
      <c r="E115" s="145"/>
      <c r="F115" s="145"/>
      <c r="G115" s="145"/>
      <c r="H115" s="145"/>
      <c r="I115" s="145"/>
      <c r="J115" s="145"/>
      <c r="K115" s="145"/>
      <c r="L115" s="145"/>
      <c r="M115" s="145"/>
      <c r="N115" s="146"/>
      <c r="O115" s="145"/>
      <c r="P115" s="145"/>
      <c r="Q115" s="146"/>
      <c r="R115" s="146"/>
      <c r="S115" s="146"/>
      <c r="T115" s="146"/>
      <c r="U115" s="146"/>
      <c r="V115" s="146"/>
      <c r="W115" s="146"/>
    </row>
    <row r="116" spans="1:23" x14ac:dyDescent="0.35">
      <c r="A116" s="147"/>
      <c r="B116" s="143"/>
      <c r="C116" s="149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6"/>
      <c r="O116" s="145"/>
      <c r="P116" s="145"/>
      <c r="Q116" s="146"/>
      <c r="R116" s="146"/>
      <c r="S116" s="146"/>
      <c r="T116" s="146"/>
      <c r="U116" s="146"/>
      <c r="V116" s="146"/>
      <c r="W116" s="146"/>
    </row>
    <row r="117" spans="1:23" x14ac:dyDescent="0.35">
      <c r="A117" s="147"/>
      <c r="B117" s="143"/>
      <c r="C117" s="149"/>
      <c r="D117" s="14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6"/>
      <c r="O117" s="145"/>
      <c r="P117" s="145"/>
      <c r="Q117" s="146"/>
      <c r="R117" s="146"/>
      <c r="S117" s="146"/>
      <c r="T117" s="146"/>
      <c r="U117" s="146"/>
      <c r="V117" s="146"/>
      <c r="W117" s="146"/>
    </row>
    <row r="118" spans="1:23" x14ac:dyDescent="0.35">
      <c r="A118" s="147"/>
      <c r="B118" s="143"/>
      <c r="C118" s="149"/>
      <c r="D118" s="144"/>
      <c r="E118" s="145"/>
      <c r="F118" s="145"/>
      <c r="G118" s="145"/>
      <c r="H118" s="145"/>
      <c r="I118" s="145"/>
      <c r="J118" s="145"/>
      <c r="K118" s="145"/>
      <c r="L118" s="145"/>
      <c r="M118" s="145"/>
      <c r="N118" s="146"/>
      <c r="O118" s="145"/>
      <c r="P118" s="145"/>
      <c r="Q118" s="146"/>
      <c r="R118" s="146"/>
      <c r="S118" s="146"/>
      <c r="T118" s="146"/>
      <c r="U118" s="146"/>
      <c r="V118" s="146"/>
      <c r="W118" s="146"/>
    </row>
    <row r="119" spans="1:23" x14ac:dyDescent="0.35">
      <c r="A119" s="147"/>
      <c r="B119" s="143"/>
      <c r="C119" s="149"/>
      <c r="D119" s="144"/>
      <c r="E119" s="145"/>
      <c r="F119" s="145"/>
      <c r="G119" s="145"/>
      <c r="H119" s="145"/>
      <c r="I119" s="145"/>
      <c r="J119" s="145"/>
      <c r="K119" s="145"/>
      <c r="L119" s="145"/>
      <c r="M119" s="145"/>
      <c r="N119" s="146"/>
      <c r="O119" s="145"/>
      <c r="P119" s="145"/>
      <c r="Q119" s="146"/>
      <c r="R119" s="146"/>
      <c r="S119" s="146"/>
      <c r="T119" s="146"/>
      <c r="U119" s="146"/>
      <c r="V119" s="146"/>
      <c r="W119" s="146"/>
    </row>
    <row r="120" spans="1:23" x14ac:dyDescent="0.35">
      <c r="A120" s="147"/>
      <c r="B120" s="143"/>
      <c r="C120" s="149"/>
      <c r="D120" s="144"/>
      <c r="E120" s="145"/>
      <c r="F120" s="145"/>
      <c r="G120" s="145"/>
      <c r="H120" s="145"/>
      <c r="I120" s="145"/>
      <c r="J120" s="145"/>
      <c r="K120" s="145"/>
      <c r="L120" s="145"/>
      <c r="M120" s="145"/>
      <c r="N120" s="146"/>
      <c r="O120" s="145"/>
      <c r="P120" s="145"/>
      <c r="Q120" s="146"/>
      <c r="R120" s="146"/>
      <c r="S120" s="146"/>
      <c r="T120" s="146"/>
      <c r="U120" s="146"/>
      <c r="V120" s="146"/>
      <c r="W120" s="146"/>
    </row>
    <row r="121" spans="1:23" x14ac:dyDescent="0.35">
      <c r="A121" s="147"/>
      <c r="B121" s="143"/>
      <c r="C121" s="149"/>
      <c r="D121" s="144"/>
      <c r="E121" s="145"/>
      <c r="F121" s="145"/>
      <c r="G121" s="145"/>
      <c r="H121" s="145"/>
      <c r="I121" s="145"/>
      <c r="J121" s="145"/>
      <c r="K121" s="145"/>
      <c r="L121" s="145"/>
      <c r="M121" s="145"/>
      <c r="N121" s="146"/>
      <c r="O121" s="145"/>
      <c r="P121" s="145"/>
      <c r="Q121" s="146"/>
      <c r="R121" s="146"/>
      <c r="S121" s="146"/>
      <c r="T121" s="146"/>
      <c r="U121" s="146"/>
      <c r="V121" s="146"/>
      <c r="W121" s="146"/>
    </row>
    <row r="122" spans="1:23" x14ac:dyDescent="0.35">
      <c r="A122" s="147"/>
      <c r="B122" s="143"/>
      <c r="C122" s="149"/>
      <c r="D122" s="144"/>
      <c r="E122" s="145"/>
      <c r="F122" s="145"/>
      <c r="G122" s="145"/>
      <c r="H122" s="145"/>
      <c r="I122" s="145"/>
      <c r="J122" s="145"/>
      <c r="K122" s="145"/>
      <c r="L122" s="145"/>
      <c r="M122" s="145"/>
      <c r="N122" s="146"/>
      <c r="O122" s="145"/>
      <c r="P122" s="145"/>
      <c r="Q122" s="146"/>
      <c r="R122" s="146"/>
      <c r="S122" s="146"/>
      <c r="T122" s="146"/>
      <c r="U122" s="146"/>
      <c r="V122" s="146"/>
      <c r="W122" s="146"/>
    </row>
    <row r="123" spans="1:23" x14ac:dyDescent="0.35">
      <c r="A123" s="147"/>
      <c r="B123" s="143"/>
      <c r="C123" s="149"/>
      <c r="D123" s="144"/>
      <c r="E123" s="145"/>
      <c r="F123" s="145"/>
      <c r="G123" s="145"/>
      <c r="H123" s="145"/>
      <c r="I123" s="145"/>
      <c r="J123" s="145"/>
      <c r="K123" s="145"/>
      <c r="L123" s="145"/>
      <c r="M123" s="145"/>
      <c r="N123" s="146"/>
      <c r="O123" s="145"/>
      <c r="P123" s="145"/>
      <c r="Q123" s="146"/>
      <c r="R123" s="146"/>
      <c r="S123" s="146"/>
      <c r="T123" s="146"/>
      <c r="U123" s="146"/>
      <c r="V123" s="146"/>
      <c r="W123" s="146"/>
    </row>
    <row r="124" spans="1:23" x14ac:dyDescent="0.35">
      <c r="A124" s="147"/>
      <c r="B124" s="143"/>
      <c r="C124" s="149"/>
      <c r="D124" s="144"/>
      <c r="E124" s="145"/>
      <c r="F124" s="145"/>
      <c r="G124" s="145"/>
      <c r="H124" s="145"/>
      <c r="I124" s="145"/>
      <c r="J124" s="145"/>
      <c r="K124" s="145"/>
      <c r="L124" s="145"/>
      <c r="M124" s="145"/>
      <c r="N124" s="146"/>
      <c r="O124" s="145"/>
      <c r="P124" s="145"/>
      <c r="Q124" s="146"/>
      <c r="R124" s="146"/>
      <c r="S124" s="146"/>
      <c r="T124" s="146"/>
      <c r="U124" s="146"/>
      <c r="V124" s="146"/>
      <c r="W124" s="146"/>
    </row>
    <row r="125" spans="1:23" x14ac:dyDescent="0.35">
      <c r="A125" s="147"/>
      <c r="B125" s="143"/>
      <c r="C125" s="149"/>
      <c r="D125" s="144"/>
      <c r="E125" s="145"/>
      <c r="F125" s="145"/>
      <c r="G125" s="145"/>
      <c r="H125" s="145"/>
      <c r="I125" s="145"/>
      <c r="J125" s="145"/>
      <c r="K125" s="145"/>
      <c r="L125" s="145"/>
      <c r="M125" s="145"/>
      <c r="N125" s="146"/>
      <c r="O125" s="145"/>
      <c r="P125" s="145"/>
      <c r="Q125" s="146"/>
      <c r="R125" s="146"/>
      <c r="S125" s="146"/>
      <c r="T125" s="146"/>
      <c r="U125" s="146"/>
      <c r="V125" s="146"/>
      <c r="W125" s="146"/>
    </row>
    <row r="126" spans="1:23" x14ac:dyDescent="0.35">
      <c r="A126" s="147"/>
      <c r="B126" s="143"/>
      <c r="C126" s="149"/>
      <c r="D126" s="144"/>
      <c r="E126" s="145"/>
      <c r="F126" s="145"/>
      <c r="G126" s="145"/>
      <c r="H126" s="145"/>
      <c r="I126" s="145"/>
      <c r="J126" s="145"/>
      <c r="K126" s="145"/>
      <c r="L126" s="145"/>
      <c r="M126" s="145"/>
      <c r="N126" s="146"/>
      <c r="O126" s="145"/>
      <c r="P126" s="145"/>
      <c r="Q126" s="146"/>
      <c r="R126" s="146"/>
      <c r="S126" s="146"/>
      <c r="T126" s="146"/>
      <c r="U126" s="146"/>
      <c r="V126" s="146"/>
      <c r="W126" s="146"/>
    </row>
    <row r="127" spans="1:23" x14ac:dyDescent="0.35">
      <c r="A127" s="147"/>
      <c r="B127" s="143"/>
      <c r="C127" s="149"/>
      <c r="D127" s="144"/>
      <c r="E127" s="145"/>
      <c r="F127" s="145"/>
      <c r="G127" s="145"/>
      <c r="H127" s="145"/>
      <c r="I127" s="145"/>
      <c r="J127" s="145"/>
      <c r="K127" s="145"/>
      <c r="L127" s="145"/>
      <c r="M127" s="145"/>
      <c r="N127" s="146"/>
      <c r="O127" s="145"/>
      <c r="P127" s="145"/>
      <c r="Q127" s="146"/>
      <c r="R127" s="146"/>
      <c r="S127" s="146"/>
      <c r="T127" s="146"/>
      <c r="U127" s="146"/>
      <c r="V127" s="146"/>
      <c r="W127" s="146"/>
    </row>
    <row r="128" spans="1:23" x14ac:dyDescent="0.35">
      <c r="A128" s="147"/>
      <c r="B128" s="143"/>
      <c r="C128" s="149"/>
      <c r="D128" s="144"/>
      <c r="E128" s="145"/>
      <c r="F128" s="145"/>
      <c r="G128" s="145"/>
      <c r="H128" s="145"/>
      <c r="I128" s="145"/>
      <c r="J128" s="145"/>
      <c r="K128" s="145"/>
      <c r="L128" s="145"/>
      <c r="M128" s="145"/>
      <c r="N128" s="146"/>
      <c r="O128" s="145"/>
      <c r="P128" s="145"/>
      <c r="Q128" s="146"/>
      <c r="R128" s="146"/>
      <c r="S128" s="146"/>
      <c r="T128" s="146"/>
      <c r="U128" s="146"/>
      <c r="V128" s="146"/>
      <c r="W128" s="146"/>
    </row>
    <row r="129" spans="1:23" x14ac:dyDescent="0.35">
      <c r="A129" s="147"/>
      <c r="B129" s="143"/>
      <c r="C129" s="149"/>
      <c r="D129" s="144"/>
      <c r="E129" s="145"/>
      <c r="F129" s="145"/>
      <c r="G129" s="145"/>
      <c r="H129" s="145"/>
      <c r="I129" s="145"/>
      <c r="J129" s="145"/>
      <c r="K129" s="145"/>
      <c r="L129" s="145"/>
      <c r="M129" s="145"/>
      <c r="N129" s="146"/>
      <c r="O129" s="145"/>
      <c r="P129" s="145"/>
      <c r="Q129" s="146"/>
      <c r="R129" s="146"/>
      <c r="S129" s="146"/>
      <c r="T129" s="146"/>
      <c r="U129" s="146"/>
      <c r="V129" s="146"/>
      <c r="W129" s="146"/>
    </row>
    <row r="130" spans="1:23" x14ac:dyDescent="0.35">
      <c r="A130" s="147"/>
      <c r="B130" s="143"/>
      <c r="C130" s="149"/>
      <c r="D130" s="144"/>
      <c r="E130" s="145"/>
      <c r="F130" s="145"/>
      <c r="G130" s="145"/>
      <c r="H130" s="145"/>
      <c r="I130" s="145"/>
      <c r="J130" s="145"/>
      <c r="K130" s="145"/>
      <c r="L130" s="145"/>
      <c r="M130" s="145"/>
      <c r="N130" s="146"/>
      <c r="O130" s="145"/>
      <c r="P130" s="145"/>
      <c r="Q130" s="146"/>
      <c r="R130" s="146"/>
      <c r="S130" s="146"/>
      <c r="T130" s="146"/>
      <c r="U130" s="146"/>
      <c r="V130" s="146"/>
      <c r="W130" s="146"/>
    </row>
    <row r="131" spans="1:23" x14ac:dyDescent="0.35">
      <c r="A131" s="147"/>
      <c r="B131" s="143"/>
      <c r="C131" s="149"/>
      <c r="D131" s="144"/>
      <c r="E131" s="145"/>
      <c r="F131" s="145"/>
      <c r="G131" s="145"/>
      <c r="H131" s="145"/>
      <c r="I131" s="145"/>
      <c r="J131" s="145"/>
      <c r="K131" s="145"/>
      <c r="L131" s="145"/>
      <c r="M131" s="145"/>
      <c r="N131" s="146"/>
      <c r="O131" s="145"/>
      <c r="P131" s="145"/>
      <c r="Q131" s="146"/>
      <c r="R131" s="146"/>
      <c r="S131" s="146"/>
      <c r="T131" s="146"/>
      <c r="U131" s="146"/>
      <c r="V131" s="146"/>
      <c r="W131" s="146"/>
    </row>
    <row r="132" spans="1:23" x14ac:dyDescent="0.35">
      <c r="A132" s="147"/>
      <c r="B132" s="143"/>
      <c r="C132" s="149"/>
      <c r="D132" s="144"/>
      <c r="E132" s="145"/>
      <c r="F132" s="145"/>
      <c r="G132" s="145"/>
      <c r="H132" s="145"/>
      <c r="I132" s="145"/>
      <c r="J132" s="145"/>
      <c r="K132" s="145"/>
      <c r="L132" s="145"/>
      <c r="M132" s="145"/>
      <c r="N132" s="146"/>
      <c r="O132" s="145"/>
      <c r="P132" s="145"/>
      <c r="Q132" s="146"/>
      <c r="R132" s="146"/>
      <c r="S132" s="146"/>
      <c r="T132" s="146"/>
      <c r="U132" s="146"/>
      <c r="V132" s="146"/>
      <c r="W132" s="146"/>
    </row>
    <row r="133" spans="1:23" x14ac:dyDescent="0.35">
      <c r="A133" s="147"/>
      <c r="B133" s="143"/>
      <c r="C133" s="149"/>
      <c r="D133" s="144"/>
      <c r="E133" s="145"/>
      <c r="F133" s="145"/>
      <c r="G133" s="145"/>
      <c r="H133" s="145"/>
      <c r="I133" s="145"/>
      <c r="J133" s="145"/>
      <c r="K133" s="145"/>
      <c r="L133" s="145"/>
      <c r="M133" s="145"/>
      <c r="N133" s="146"/>
      <c r="O133" s="145"/>
      <c r="P133" s="145"/>
      <c r="Q133" s="146"/>
      <c r="R133" s="146"/>
      <c r="S133" s="146"/>
      <c r="T133" s="146"/>
      <c r="U133" s="146"/>
      <c r="V133" s="146"/>
      <c r="W133" s="146"/>
    </row>
    <row r="134" spans="1:23" x14ac:dyDescent="0.35">
      <c r="A134" s="147"/>
      <c r="B134" s="143"/>
      <c r="C134" s="149"/>
      <c r="D134" s="144"/>
      <c r="E134" s="145"/>
      <c r="F134" s="145"/>
      <c r="G134" s="145"/>
      <c r="H134" s="145"/>
      <c r="I134" s="145"/>
      <c r="J134" s="145"/>
      <c r="K134" s="145"/>
      <c r="L134" s="145"/>
      <c r="M134" s="145"/>
      <c r="N134" s="146"/>
      <c r="O134" s="145"/>
      <c r="P134" s="145"/>
      <c r="Q134" s="146"/>
      <c r="R134" s="146"/>
      <c r="S134" s="146"/>
      <c r="T134" s="146"/>
      <c r="U134" s="146"/>
      <c r="V134" s="146"/>
      <c r="W134" s="146"/>
    </row>
    <row r="135" spans="1:23" x14ac:dyDescent="0.35">
      <c r="A135" s="147"/>
      <c r="B135" s="143"/>
      <c r="C135" s="149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6"/>
      <c r="O135" s="145"/>
      <c r="P135" s="145"/>
      <c r="Q135" s="146"/>
      <c r="R135" s="146"/>
      <c r="S135" s="146"/>
      <c r="T135" s="146"/>
      <c r="U135" s="146"/>
      <c r="V135" s="146"/>
      <c r="W135" s="146"/>
    </row>
    <row r="136" spans="1:23" x14ac:dyDescent="0.35">
      <c r="A136" s="147"/>
      <c r="B136" s="143"/>
      <c r="C136" s="14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</row>
    <row r="137" spans="1:23" x14ac:dyDescent="0.35">
      <c r="A137" s="147"/>
      <c r="B137" s="143"/>
      <c r="C137" s="143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 x14ac:dyDescent="0.35">
      <c r="A138" s="147"/>
      <c r="B138" s="143"/>
      <c r="C138" s="14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</row>
    <row r="139" spans="1:23" x14ac:dyDescent="0.35">
      <c r="A139" s="147"/>
      <c r="B139" s="143"/>
      <c r="C139" s="143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 x14ac:dyDescent="0.35">
      <c r="A140" s="147"/>
      <c r="B140" s="143"/>
      <c r="C140" s="143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 x14ac:dyDescent="0.35">
      <c r="A141" s="147"/>
      <c r="B141" s="143"/>
      <c r="C141" s="143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x14ac:dyDescent="0.35">
      <c r="A142" s="147"/>
      <c r="B142" s="143"/>
      <c r="C142" s="143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 x14ac:dyDescent="0.35">
      <c r="A143" s="147"/>
      <c r="B143" s="143"/>
      <c r="C143" s="14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</row>
    <row r="144" spans="1:23" x14ac:dyDescent="0.35">
      <c r="A144" s="147"/>
      <c r="B144" s="143"/>
      <c r="C144" s="143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 x14ac:dyDescent="0.35">
      <c r="A145" s="147"/>
      <c r="B145" s="143"/>
      <c r="C145" s="143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</row>
    <row r="146" spans="1:23" x14ac:dyDescent="0.35">
      <c r="A146" s="147"/>
      <c r="B146" s="143"/>
      <c r="C146" s="143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 x14ac:dyDescent="0.35">
      <c r="A147" s="147"/>
      <c r="B147" s="143"/>
      <c r="C147" s="143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</row>
    <row r="148" spans="1:23" x14ac:dyDescent="0.35">
      <c r="A148" s="147"/>
      <c r="B148" s="143"/>
      <c r="C148" s="143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 x14ac:dyDescent="0.35">
      <c r="A149" s="147"/>
      <c r="B149" s="143"/>
      <c r="C149" s="143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</row>
    <row r="150" spans="1:23" x14ac:dyDescent="0.35">
      <c r="A150" s="147"/>
      <c r="B150" s="143"/>
      <c r="C150" s="143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7" priority="19">
      <formula>$O$620=1</formula>
    </cfRule>
  </conditionalFormatting>
  <conditionalFormatting sqref="AD29:AE29">
    <cfRule type="expression" dxfId="6" priority="10">
      <formula>$O$620=1</formula>
    </cfRule>
  </conditionalFormatting>
  <conditionalFormatting sqref="T31:U31">
    <cfRule type="expression" dxfId="5" priority="4">
      <formula>$J$625=1</formula>
    </cfRule>
  </conditionalFormatting>
  <conditionalFormatting sqref="AD30:AE30">
    <cfRule type="expression" dxfId="4" priority="7">
      <formula>$O$620=1</formula>
    </cfRule>
  </conditionalFormatting>
  <conditionalFormatting sqref="T5:U29">
    <cfRule type="expression" dxfId="3" priority="2">
      <formula>$J$625=1</formula>
    </cfRule>
  </conditionalFormatting>
  <conditionalFormatting sqref="V5:W31">
    <cfRule type="expression" dxfId="2" priority="5">
      <formula>$J$625=1</formula>
    </cfRule>
  </conditionalFormatting>
  <conditionalFormatting sqref="T30:U30">
    <cfRule type="expression" dxfId="1" priority="3">
      <formula>$J$625=1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1 AD4:AJ30">
      <formula1>0</formula1>
    </dataValidation>
    <dataValidation type="list" allowBlank="1" showInputMessage="1" showErrorMessage="1" sqref="B4:C29 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2022-02-18T07:17:18Z</dcterms:modified>
</cp:coreProperties>
</file>