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Ana\1. ADoNM\2) Workforce\4) Safer staffing\2020\Uploads\"/>
    </mc:Choice>
  </mc:AlternateContent>
  <bookViews>
    <workbookView xWindow="480" yWindow="2350" windowWidth="18190" windowHeight="9540" tabRatio="717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</externalReferences>
  <definedNames>
    <definedName name="_xlnm.Print_Area" localSheetId="2">March!$A$1:$W$35</definedName>
    <definedName name="Specialties">'[1]Reference Data'!$A$2:$A$250</definedName>
  </definedNames>
  <calcPr calcId="162913"/>
</workbook>
</file>

<file path=xl/calcChain.xml><?xml version="1.0" encoding="utf-8"?>
<calcChain xmlns="http://schemas.openxmlformats.org/spreadsheetml/2006/main">
  <c r="AF5" i="33" l="1"/>
  <c r="AG5" i="33"/>
  <c r="AH5" i="33"/>
  <c r="AI5" i="33"/>
  <c r="AJ5" i="33"/>
  <c r="AK5" i="33"/>
  <c r="AL5" i="33"/>
  <c r="AM5" i="33"/>
  <c r="AN5" i="33"/>
  <c r="AO5" i="33"/>
  <c r="AF6" i="33"/>
  <c r="AG6" i="33"/>
  <c r="AH6" i="33"/>
  <c r="AI6" i="33"/>
  <c r="AJ6" i="33"/>
  <c r="AK6" i="33"/>
  <c r="AL6" i="33"/>
  <c r="AM6" i="33"/>
  <c r="AN6" i="33"/>
  <c r="AO6" i="33"/>
  <c r="AF7" i="33"/>
  <c r="AG7" i="33"/>
  <c r="AH7" i="33"/>
  <c r="AI7" i="33"/>
  <c r="AJ7" i="33"/>
  <c r="AK7" i="33"/>
  <c r="AL7" i="33"/>
  <c r="AM7" i="33"/>
  <c r="AN7" i="33"/>
  <c r="AO7" i="33"/>
  <c r="AF8" i="33"/>
  <c r="AG8" i="33"/>
  <c r="AH8" i="33"/>
  <c r="AI8" i="33"/>
  <c r="AJ8" i="33"/>
  <c r="AK8" i="33"/>
  <c r="AL8" i="33"/>
  <c r="AM8" i="33"/>
  <c r="AN8" i="33"/>
  <c r="AO8" i="33"/>
  <c r="AF9" i="33"/>
  <c r="AG9" i="33"/>
  <c r="AH9" i="33"/>
  <c r="AI9" i="33"/>
  <c r="AJ9" i="33"/>
  <c r="AK9" i="33"/>
  <c r="AL9" i="33"/>
  <c r="AM9" i="33"/>
  <c r="AN9" i="33"/>
  <c r="AO9" i="33"/>
  <c r="AF10" i="33"/>
  <c r="AG10" i="33"/>
  <c r="AH10" i="33"/>
  <c r="AI10" i="33"/>
  <c r="AJ10" i="33"/>
  <c r="AK10" i="33"/>
  <c r="AL10" i="33"/>
  <c r="AM10" i="33"/>
  <c r="AN10" i="33"/>
  <c r="AO10" i="33"/>
  <c r="AF11" i="33"/>
  <c r="AG11" i="33"/>
  <c r="AH11" i="33"/>
  <c r="AI11" i="33"/>
  <c r="AJ11" i="33"/>
  <c r="AK11" i="33"/>
  <c r="AL11" i="33"/>
  <c r="AM11" i="33"/>
  <c r="AN11" i="33"/>
  <c r="AO11" i="33"/>
  <c r="AF12" i="33"/>
  <c r="AG12" i="33"/>
  <c r="AH12" i="33"/>
  <c r="AI12" i="33"/>
  <c r="AJ12" i="33"/>
  <c r="AK12" i="33"/>
  <c r="AL12" i="33"/>
  <c r="AM12" i="33"/>
  <c r="AN12" i="33"/>
  <c r="AO12" i="33"/>
  <c r="AF13" i="33"/>
  <c r="AG13" i="33"/>
  <c r="AH13" i="33"/>
  <c r="AI13" i="33"/>
  <c r="AJ13" i="33"/>
  <c r="AK13" i="33"/>
  <c r="AL13" i="33"/>
  <c r="AM13" i="33"/>
  <c r="AN13" i="33"/>
  <c r="AO13" i="33"/>
  <c r="AF14" i="33"/>
  <c r="AG14" i="33"/>
  <c r="AH14" i="33"/>
  <c r="AI14" i="33"/>
  <c r="AJ14" i="33"/>
  <c r="AK14" i="33"/>
  <c r="AL14" i="33"/>
  <c r="AM14" i="33"/>
  <c r="AN14" i="33"/>
  <c r="AO14" i="33"/>
  <c r="AF15" i="33"/>
  <c r="AG15" i="33"/>
  <c r="AH15" i="33"/>
  <c r="AI15" i="33"/>
  <c r="AJ15" i="33"/>
  <c r="AK15" i="33"/>
  <c r="AL15" i="33"/>
  <c r="AM15" i="33"/>
  <c r="AN15" i="33"/>
  <c r="AO15" i="33"/>
  <c r="AF16" i="33"/>
  <c r="AG16" i="33"/>
  <c r="AH16" i="33"/>
  <c r="AI16" i="33"/>
  <c r="AJ16" i="33"/>
  <c r="AK16" i="33"/>
  <c r="AL16" i="33"/>
  <c r="AM16" i="33"/>
  <c r="AN16" i="33"/>
  <c r="AO16" i="33"/>
  <c r="AF17" i="33"/>
  <c r="AG17" i="33"/>
  <c r="AH17" i="33"/>
  <c r="AI17" i="33"/>
  <c r="AJ17" i="33"/>
  <c r="AK17" i="33"/>
  <c r="AL17" i="33"/>
  <c r="AM17" i="33"/>
  <c r="AN17" i="33"/>
  <c r="AO17" i="33"/>
  <c r="AF18" i="33"/>
  <c r="AG18" i="33"/>
  <c r="AH18" i="33"/>
  <c r="AI18" i="33"/>
  <c r="AJ18" i="33"/>
  <c r="AK18" i="33"/>
  <c r="AL18" i="33"/>
  <c r="AM18" i="33"/>
  <c r="AN18" i="33"/>
  <c r="AO18" i="33"/>
  <c r="AF19" i="33"/>
  <c r="AG19" i="33"/>
  <c r="AH19" i="33"/>
  <c r="AI19" i="33"/>
  <c r="AJ19" i="33"/>
  <c r="AK19" i="33"/>
  <c r="AL19" i="33"/>
  <c r="AM19" i="33"/>
  <c r="AN19" i="33"/>
  <c r="AO19" i="33"/>
  <c r="AF20" i="33"/>
  <c r="AG20" i="33"/>
  <c r="AH20" i="33"/>
  <c r="AI20" i="33"/>
  <c r="AJ20" i="33"/>
  <c r="AK20" i="33"/>
  <c r="AL20" i="33"/>
  <c r="AM20" i="33"/>
  <c r="AN20" i="33"/>
  <c r="AO20" i="33"/>
  <c r="AF21" i="33"/>
  <c r="AG21" i="33"/>
  <c r="AH21" i="33"/>
  <c r="AI21" i="33"/>
  <c r="AJ21" i="33"/>
  <c r="AK21" i="33"/>
  <c r="AL21" i="33"/>
  <c r="AM21" i="33"/>
  <c r="AN21" i="33"/>
  <c r="AO21" i="33"/>
  <c r="AF22" i="33"/>
  <c r="AG22" i="33"/>
  <c r="AH22" i="33"/>
  <c r="AI22" i="33"/>
  <c r="AJ22" i="33"/>
  <c r="AK22" i="33"/>
  <c r="AL22" i="33"/>
  <c r="AM22" i="33"/>
  <c r="AN22" i="33"/>
  <c r="AO22" i="33"/>
  <c r="AF23" i="33"/>
  <c r="AG23" i="33"/>
  <c r="AH23" i="33"/>
  <c r="AI23" i="33"/>
  <c r="AJ23" i="33"/>
  <c r="AK23" i="33"/>
  <c r="AL23" i="33"/>
  <c r="AM23" i="33"/>
  <c r="AN23" i="33"/>
  <c r="AO23" i="33"/>
  <c r="AF24" i="33"/>
  <c r="AG24" i="33"/>
  <c r="AH24" i="33"/>
  <c r="AI24" i="33"/>
  <c r="AJ24" i="33"/>
  <c r="AK24" i="33"/>
  <c r="AL24" i="33"/>
  <c r="AM24" i="33"/>
  <c r="AN24" i="33"/>
  <c r="AO24" i="33"/>
  <c r="AF25" i="33"/>
  <c r="AG25" i="33"/>
  <c r="AH25" i="33"/>
  <c r="AI25" i="33"/>
  <c r="AJ25" i="33"/>
  <c r="AK25" i="33"/>
  <c r="AL25" i="33"/>
  <c r="AM25" i="33"/>
  <c r="AN25" i="33"/>
  <c r="AO25" i="33"/>
  <c r="AF26" i="33"/>
  <c r="AG26" i="33"/>
  <c r="AH26" i="33"/>
  <c r="AI26" i="33"/>
  <c r="AJ26" i="33"/>
  <c r="AK26" i="33"/>
  <c r="AL26" i="33"/>
  <c r="AM26" i="33"/>
  <c r="AN26" i="33"/>
  <c r="AO26" i="33"/>
  <c r="AF27" i="33"/>
  <c r="AG27" i="33"/>
  <c r="AH27" i="33"/>
  <c r="AI27" i="33"/>
  <c r="AJ27" i="33"/>
  <c r="AK27" i="33"/>
  <c r="AL27" i="33"/>
  <c r="AM27" i="33"/>
  <c r="AN27" i="33"/>
  <c r="AO27" i="33"/>
  <c r="AF28" i="33"/>
  <c r="AG28" i="33"/>
  <c r="AH28" i="33"/>
  <c r="AI28" i="33"/>
  <c r="AJ28" i="33"/>
  <c r="AK28" i="33"/>
  <c r="AL28" i="33"/>
  <c r="AM28" i="33"/>
  <c r="AN28" i="33"/>
  <c r="AO28" i="33"/>
  <c r="AF29" i="33"/>
  <c r="AG29" i="33"/>
  <c r="AH29" i="33"/>
  <c r="AI29" i="33"/>
  <c r="AJ29" i="33"/>
  <c r="AK29" i="33"/>
  <c r="AL29" i="33"/>
  <c r="AM29" i="33"/>
  <c r="AN29" i="33"/>
  <c r="AO29" i="33"/>
  <c r="AF30" i="33"/>
  <c r="AG30" i="33"/>
  <c r="AH30" i="33"/>
  <c r="AI30" i="33"/>
  <c r="AJ30" i="33"/>
  <c r="AK30" i="33"/>
  <c r="AL30" i="33"/>
  <c r="AM30" i="33"/>
  <c r="AN30" i="33"/>
  <c r="AO30" i="33"/>
  <c r="AO4" i="33"/>
  <c r="AN4" i="33"/>
  <c r="AM4" i="33"/>
  <c r="AL4" i="33"/>
  <c r="AK4" i="33"/>
  <c r="AJ4" i="33"/>
  <c r="AI4" i="33"/>
  <c r="AH4" i="33"/>
  <c r="AG4" i="33"/>
  <c r="AF4" i="33"/>
  <c r="AT30" i="33" l="1"/>
  <c r="AS30" i="33"/>
  <c r="AR30" i="33"/>
  <c r="AQ30" i="33"/>
  <c r="AD30" i="33"/>
  <c r="AC30" i="33"/>
  <c r="AB30" i="33"/>
  <c r="AA30" i="33"/>
  <c r="Z30" i="33"/>
  <c r="Y30" i="33"/>
  <c r="AE30" i="33" l="1"/>
  <c r="AT29" i="33" l="1"/>
  <c r="AS29" i="33"/>
  <c r="AR29" i="33"/>
  <c r="AQ29" i="33"/>
  <c r="AD29" i="33"/>
  <c r="AC29" i="33"/>
  <c r="AB29" i="33"/>
  <c r="AA29" i="33"/>
  <c r="Z29" i="33"/>
  <c r="Y29" i="33"/>
  <c r="AE29" i="33" l="1"/>
  <c r="Q37" i="23"/>
  <c r="N37" i="23"/>
  <c r="P37" i="23"/>
  <c r="O37" i="23"/>
  <c r="AQ4" i="33" l="1"/>
  <c r="M6" i="29" l="1"/>
  <c r="L6" i="29"/>
  <c r="K6" i="29"/>
  <c r="J6" i="29"/>
  <c r="J5" i="29" l="1"/>
  <c r="K5" i="29"/>
  <c r="L5" i="29"/>
  <c r="M5" i="29"/>
  <c r="AR4" i="33" l="1"/>
  <c r="AR7" i="33" l="1"/>
  <c r="AQ5" i="33"/>
  <c r="AR5" i="33"/>
  <c r="AS5" i="33"/>
  <c r="AT5" i="33"/>
  <c r="AQ6" i="33"/>
  <c r="AR6" i="33"/>
  <c r="AS6" i="33"/>
  <c r="AT6" i="33"/>
  <c r="AQ7" i="33"/>
  <c r="AS7" i="33"/>
  <c r="AT7" i="33"/>
  <c r="AQ8" i="33"/>
  <c r="AR8" i="33"/>
  <c r="AS8" i="33"/>
  <c r="AT8" i="33"/>
  <c r="AQ9" i="33"/>
  <c r="AR9" i="33"/>
  <c r="AS9" i="33"/>
  <c r="AT9" i="33"/>
  <c r="AQ10" i="33"/>
  <c r="AR10" i="33"/>
  <c r="AS10" i="33"/>
  <c r="AT10" i="33"/>
  <c r="AQ11" i="33"/>
  <c r="AR11" i="33"/>
  <c r="AS11" i="33"/>
  <c r="AT11" i="33"/>
  <c r="AQ12" i="33"/>
  <c r="AR12" i="33"/>
  <c r="AS12" i="33"/>
  <c r="AT12" i="33"/>
  <c r="AQ13" i="33"/>
  <c r="AR13" i="33"/>
  <c r="AS13" i="33"/>
  <c r="AT13" i="33"/>
  <c r="AQ14" i="33"/>
  <c r="AR14" i="33"/>
  <c r="AS14" i="33"/>
  <c r="AT14" i="33"/>
  <c r="AQ15" i="33"/>
  <c r="AR15" i="33"/>
  <c r="AS15" i="33"/>
  <c r="AT15" i="33"/>
  <c r="AQ16" i="33"/>
  <c r="AR16" i="33"/>
  <c r="AS16" i="33"/>
  <c r="AT16" i="33"/>
  <c r="AQ17" i="33"/>
  <c r="AR17" i="33"/>
  <c r="AS17" i="33"/>
  <c r="AT17" i="33"/>
  <c r="AQ18" i="33"/>
  <c r="AR18" i="33"/>
  <c r="AS18" i="33"/>
  <c r="AT18" i="33"/>
  <c r="AQ19" i="33"/>
  <c r="AR19" i="33"/>
  <c r="AS19" i="33"/>
  <c r="AT19" i="33"/>
  <c r="AQ20" i="33"/>
  <c r="AR20" i="33"/>
  <c r="AS20" i="33"/>
  <c r="AT20" i="33"/>
  <c r="AQ21" i="33"/>
  <c r="AR21" i="33"/>
  <c r="AS21" i="33"/>
  <c r="AT21" i="33"/>
  <c r="AQ22" i="33"/>
  <c r="AR22" i="33"/>
  <c r="AS22" i="33"/>
  <c r="AT22" i="33"/>
  <c r="AQ23" i="33"/>
  <c r="AR23" i="33"/>
  <c r="AS23" i="33"/>
  <c r="AT23" i="33"/>
  <c r="AQ24" i="33"/>
  <c r="AR24" i="33"/>
  <c r="AS24" i="33"/>
  <c r="AT24" i="33"/>
  <c r="AQ25" i="33"/>
  <c r="AR25" i="33"/>
  <c r="AS25" i="33"/>
  <c r="AT25" i="33"/>
  <c r="AQ26" i="33"/>
  <c r="AR26" i="33"/>
  <c r="AS26" i="33"/>
  <c r="AT26" i="33"/>
  <c r="AQ27" i="33"/>
  <c r="AR27" i="33"/>
  <c r="AS27" i="33"/>
  <c r="AT27" i="33"/>
  <c r="AQ28" i="33"/>
  <c r="AR28" i="33"/>
  <c r="AS28" i="33"/>
  <c r="AT28" i="33"/>
  <c r="AT4" i="33"/>
  <c r="AS4" i="33"/>
  <c r="AD27" i="33"/>
  <c r="AC27" i="33"/>
  <c r="AB27" i="33"/>
  <c r="AA27" i="33"/>
  <c r="Z27" i="33"/>
  <c r="Y27" i="33"/>
  <c r="AD26" i="33"/>
  <c r="AC26" i="33"/>
  <c r="AB26" i="33"/>
  <c r="AA26" i="33"/>
  <c r="Z26" i="33"/>
  <c r="Y26" i="33"/>
  <c r="AD25" i="33"/>
  <c r="AC25" i="33"/>
  <c r="AB25" i="33"/>
  <c r="AA25" i="33"/>
  <c r="Z25" i="33"/>
  <c r="Y25" i="33"/>
  <c r="AD24" i="33"/>
  <c r="AC24" i="33"/>
  <c r="AB24" i="33"/>
  <c r="AA24" i="33"/>
  <c r="Z24" i="33"/>
  <c r="Y24" i="33"/>
  <c r="AD23" i="33"/>
  <c r="AC23" i="33"/>
  <c r="AB23" i="33"/>
  <c r="AA23" i="33"/>
  <c r="Z23" i="33"/>
  <c r="Y23" i="33"/>
  <c r="AD22" i="33"/>
  <c r="AC22" i="33"/>
  <c r="AB22" i="33"/>
  <c r="AA22" i="33"/>
  <c r="Z22" i="33"/>
  <c r="Y22" i="33"/>
  <c r="AD21" i="33"/>
  <c r="AC21" i="33"/>
  <c r="AB21" i="33"/>
  <c r="AA21" i="33"/>
  <c r="Z21" i="33"/>
  <c r="Y21" i="33"/>
  <c r="AD20" i="33"/>
  <c r="AC20" i="33"/>
  <c r="AB20" i="33"/>
  <c r="AA20" i="33"/>
  <c r="Z20" i="33"/>
  <c r="Y20" i="33"/>
  <c r="AD19" i="33"/>
  <c r="AC19" i="33"/>
  <c r="AB19" i="33"/>
  <c r="AA19" i="33"/>
  <c r="Z19" i="33"/>
  <c r="Y19" i="33"/>
  <c r="AD18" i="33"/>
  <c r="AC18" i="33"/>
  <c r="AB18" i="33"/>
  <c r="AA18" i="33"/>
  <c r="Z18" i="33"/>
  <c r="Y18" i="33"/>
  <c r="AD17" i="33"/>
  <c r="AC17" i="33"/>
  <c r="AB17" i="33"/>
  <c r="AA17" i="33"/>
  <c r="Z17" i="33"/>
  <c r="Y17" i="33"/>
  <c r="AD16" i="33"/>
  <c r="AC16" i="33"/>
  <c r="AB16" i="33"/>
  <c r="AA16" i="33"/>
  <c r="Z16" i="33"/>
  <c r="Y16" i="33"/>
  <c r="AD15" i="33"/>
  <c r="AC15" i="33"/>
  <c r="AB15" i="33"/>
  <c r="AA15" i="33"/>
  <c r="Z15" i="33"/>
  <c r="Y15" i="33"/>
  <c r="AD14" i="33"/>
  <c r="AC14" i="33"/>
  <c r="AB14" i="33"/>
  <c r="AA14" i="33"/>
  <c r="Z14" i="33"/>
  <c r="Y14" i="33"/>
  <c r="AD13" i="33"/>
  <c r="AC13" i="33"/>
  <c r="AB13" i="33"/>
  <c r="AA13" i="33"/>
  <c r="Z13" i="33"/>
  <c r="Y13" i="33"/>
  <c r="AD12" i="33"/>
  <c r="AC12" i="33"/>
  <c r="AB12" i="33"/>
  <c r="AA12" i="33"/>
  <c r="Z12" i="33"/>
  <c r="Y12" i="33"/>
  <c r="AD11" i="33"/>
  <c r="AC11" i="33"/>
  <c r="AB11" i="33"/>
  <c r="AA11" i="33"/>
  <c r="Z11" i="33"/>
  <c r="Y11" i="33"/>
  <c r="AD10" i="33"/>
  <c r="AC10" i="33"/>
  <c r="AB10" i="33"/>
  <c r="AA10" i="33"/>
  <c r="Z10" i="33"/>
  <c r="Y10" i="33"/>
  <c r="AD9" i="33"/>
  <c r="AC9" i="33"/>
  <c r="AB9" i="33"/>
  <c r="AA9" i="33"/>
  <c r="Z9" i="33"/>
  <c r="Y9" i="33"/>
  <c r="AD8" i="33"/>
  <c r="AC8" i="33"/>
  <c r="AB8" i="33"/>
  <c r="AA8" i="33"/>
  <c r="Z8" i="33"/>
  <c r="Y8" i="33"/>
  <c r="AD7" i="33"/>
  <c r="AC7" i="33"/>
  <c r="AB7" i="33"/>
  <c r="AA7" i="33"/>
  <c r="Z7" i="33"/>
  <c r="Y7" i="33"/>
  <c r="AD6" i="33"/>
  <c r="AC6" i="33"/>
  <c r="AB6" i="33"/>
  <c r="AA6" i="33"/>
  <c r="Z6" i="33"/>
  <c r="Y6" i="33"/>
  <c r="AD5" i="33"/>
  <c r="AC5" i="33"/>
  <c r="AB5" i="33"/>
  <c r="AA5" i="33"/>
  <c r="Z5" i="33"/>
  <c r="Y5" i="33"/>
  <c r="AD4" i="33"/>
  <c r="AC4" i="33"/>
  <c r="AB4" i="33"/>
  <c r="AA4" i="33"/>
  <c r="Z4" i="33"/>
  <c r="Y4" i="33"/>
  <c r="AE13" i="33" l="1"/>
  <c r="AE17" i="33"/>
  <c r="AE23" i="33"/>
  <c r="AE27" i="33"/>
  <c r="AE7" i="33"/>
  <c r="AE12" i="33"/>
  <c r="AE15" i="33"/>
  <c r="AE16" i="33"/>
  <c r="AE19" i="33"/>
  <c r="AE20" i="33"/>
  <c r="AE21" i="33"/>
  <c r="AE24" i="33"/>
  <c r="AE25" i="33"/>
  <c r="AE8" i="33"/>
  <c r="AE6" i="33"/>
  <c r="AE10" i="33"/>
  <c r="AE5" i="33"/>
  <c r="AE9" i="33"/>
  <c r="AE14" i="33"/>
  <c r="AE18" i="33"/>
  <c r="AE22" i="33"/>
  <c r="AE26" i="33"/>
  <c r="AE11" i="33"/>
  <c r="AE4" i="33"/>
  <c r="M4" i="29"/>
  <c r="L4" i="29"/>
  <c r="K4" i="29"/>
  <c r="J4" i="29"/>
</calcChain>
</file>

<file path=xl/sharedStrings.xml><?xml version="1.0" encoding="utf-8"?>
<sst xmlns="http://schemas.openxmlformats.org/spreadsheetml/2006/main" count="791" uniqueCount="121">
  <si>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</si>
  <si>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</si>
  <si>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</si>
  <si>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</si>
  <si>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</si>
  <si>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</si>
  <si>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</si>
  <si>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</si>
  <si>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</si>
  <si>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</si>
  <si>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</si>
  <si>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</si>
  <si>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</si>
  <si>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</si>
  <si>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</si>
  <si>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</si>
  <si>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</si>
  <si>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</si>
  <si>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</si>
  <si>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</si>
  <si>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</si>
  <si>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</si>
  <si>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</si>
  <si>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</si>
  <si>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</si>
  <si>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</si>
  <si>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</si>
  <si>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</si>
  <si>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</si>
  <si>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</si>
  <si>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</si>
  <si>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</si>
  <si>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</si>
  <si>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</si>
  <si>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</si>
  <si>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</si>
  <si>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</si>
  <si>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</si>
  <si>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</si>
  <si>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</si>
  <si>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</si>
  <si>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</si>
  <si>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</si>
  <si>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</si>
  <si>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</si>
  <si>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</si>
  <si>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</si>
  <si>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</si>
  <si>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</si>
  <si>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</si>
  <si>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</si>
  <si>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</si>
  <si>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</si>
  <si>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</si>
  <si>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</si>
  <si>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</si>
  <si>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</si>
  <si>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</si>
  <si>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</si>
  <si>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</si>
  <si>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</si>
  <si>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</si>
  <si>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</si>
  <si>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</si>
  <si>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</si>
  <si>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</si>
  <si>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</si>
  <si>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</si>
  <si>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</si>
  <si>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</si>
  <si>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</si>
  <si>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</si>
  <si>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</si>
  <si>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</si>
  <si>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</si>
  <si>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</si>
  <si>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</si>
  <si>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</si>
  <si>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</si>
  <si>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</si>
  <si>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</si>
  <si>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</si>
  <si>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</si>
  <si>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</si>
  <si>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</si>
  <si>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</si>
  <si>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</si>
  <si>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</si>
  <si>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</si>
  <si>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</si>
  <si>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</si>
  <si>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</si>
  <si>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</si>
  <si>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</si>
  <si>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</si>
  <si>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</si>
  <si>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</si>
  <si>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</si>
  <si>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</si>
  <si>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</si>
  <si>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</si>
  <si>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</si>
  <si>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</si>
  <si>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</si>
  <si>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</si>
  <si>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</si>
  <si>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</si>
  <si>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</si>
  <si>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502 - GYNAECOLOGY - STANDARD</t>
  </si>
  <si>
    <t>420 - PAEDIATRICS - STANDARD</t>
  </si>
  <si>
    <t>110 - TRAUMA &amp; ORTHOPAEDICS - STANDARD</t>
  </si>
  <si>
    <t>301 - GASTROENTEROLOGY - STANDARD</t>
  </si>
  <si>
    <t>400 - NEUROLOGY - STANDARD</t>
  </si>
  <si>
    <t>192 - CRITICAL CARE MEDICINE - STANDARD</t>
  </si>
  <si>
    <t>326 - ACUTE INTERNAL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</si>
  <si>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</si>
  <si>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</si>
  <si>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</si>
  <si>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</si>
  <si>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501 - OBSTETRICS - STANDARD</t>
  </si>
  <si>
    <t>800 - CLINICAL ONCOLOGY -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</si>
</sst>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2" fillId="0" borderId="0"/>
  </cellStyleXfs>
  <cellXfs count="251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" fontId="32" fillId="51" borderId="1" xfId="415" applyNumberFormat="1" applyFont="1" applyFill="1" applyBorder="1" applyAlignment="1">
      <alignment horizontal="center" vertical="center" wrapText="1"/>
    </xf>
    <xf numFmtId="16" fontId="41" fillId="55" borderId="1" xfId="415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30" fillId="5" borderId="1" xfId="0" applyNumberFormat="1" applyFont="1" applyFill="1" applyBorder="1" applyAlignment="1" applyProtection="1">
      <alignment horizontal="center" vertical="center"/>
      <protection locked="0"/>
    </xf>
    <xf numFmtId="165" fontId="35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35" fillId="56" borderId="1" xfId="0" applyNumberFormat="1" applyFont="1" applyFill="1" applyBorder="1" applyAlignment="1" applyProtection="1">
      <alignment horizontal="center" vertical="center"/>
      <protection locked="0"/>
    </xf>
    <xf numFmtId="165" fontId="30" fillId="56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2" xfId="425" applyFont="1" applyFill="1" applyBorder="1" applyAlignment="1" applyProtection="1">
      <alignment horizontal="left" vertical="top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425" applyFont="1" applyBorder="1" applyProtection="1">
      <protection locked="0"/>
    </xf>
    <xf numFmtId="0" fontId="30" fillId="5" borderId="1" xfId="425" applyFont="1" applyFill="1" applyBorder="1" applyAlignment="1" applyProtection="1">
      <alignment horizontal="left" vertical="top" wrapText="1"/>
      <protection locked="0"/>
    </xf>
    <xf numFmtId="0" fontId="35" fillId="5" borderId="3" xfId="425" applyFont="1" applyFill="1" applyBorder="1" applyAlignment="1" applyProtection="1">
      <alignment horizontal="left" vertical="top" wrapText="1"/>
      <protection locked="0"/>
    </xf>
    <xf numFmtId="0" fontId="30" fillId="5" borderId="0" xfId="425" applyFont="1" applyFill="1" applyAlignment="1" applyProtection="1">
      <alignment horizontal="left" vertical="top" wrapText="1"/>
      <protection locked="0"/>
    </xf>
    <xf numFmtId="0" fontId="30" fillId="5" borderId="2" xfId="1" applyFont="1" applyFill="1" applyBorder="1" applyAlignment="1" applyProtection="1">
      <alignment horizontal="left" vertical="top" wrapText="1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30" fillId="5" borderId="2" xfId="0" applyFont="1" applyFill="1" applyBorder="1" applyAlignment="1" applyProtection="1">
      <alignment horizontal="left" vertical="top" wrapText="1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0" fontId="35" fillId="5" borderId="1" xfId="7" applyFont="1" applyFill="1" applyBorder="1" applyAlignment="1" applyProtection="1">
      <alignment horizontal="center" vertical="center" wrapText="1"/>
      <protection locked="0"/>
    </xf>
    <xf numFmtId="0" fontId="30" fillId="5" borderId="1" xfId="425" applyFont="1" applyFill="1" applyBorder="1" applyAlignment="1" applyProtection="1">
      <alignment horizontal="center" vertical="center"/>
      <protection locked="0"/>
    </xf>
    <xf numFmtId="0" fontId="35" fillId="5" borderId="1" xfId="425" applyFont="1" applyFill="1" applyBorder="1" applyAlignment="1" applyProtection="1">
      <alignment horizontal="center" vertical="center"/>
      <protection locked="0"/>
    </xf>
    <xf numFmtId="0" fontId="35" fillId="5" borderId="3" xfId="425" applyFont="1" applyFill="1" applyBorder="1" applyAlignment="1" applyProtection="1">
      <alignment horizontal="center" vertical="center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3" xfId="415" applyNumberFormat="1" applyFont="1" applyFill="1" applyBorder="1" applyAlignment="1">
      <alignment horizontal="center" vertical="center" wrapText="1"/>
    </xf>
    <xf numFmtId="16" fontId="32" fillId="51" borderId="6" xfId="415" applyNumberFormat="1" applyFont="1" applyFill="1" applyBorder="1" applyAlignment="1">
      <alignment horizontal="center" vertical="center" wrapText="1"/>
    </xf>
    <xf numFmtId="16" fontId="32" fillId="51" borderId="2" xfId="415" applyNumberFormat="1" applyFont="1" applyFill="1" applyBorder="1" applyAlignment="1">
      <alignment horizontal="center" vertical="center" wrapText="1"/>
    </xf>
    <xf numFmtId="16" fontId="32" fillId="51" borderId="7" xfId="415" applyNumberFormat="1" applyFont="1" applyFill="1" applyBorder="1" applyAlignment="1">
      <alignment horizontal="center" vertical="center" wrapText="1"/>
    </xf>
    <xf numFmtId="0" fontId="34" fillId="51" borderId="8" xfId="415" applyFont="1" applyFill="1" applyBorder="1" applyAlignment="1">
      <alignment horizontal="center" vertical="center" wrapText="1"/>
    </xf>
    <xf numFmtId="16" fontId="32" fillId="51" borderId="8" xfId="415" applyNumberFormat="1" applyFont="1" applyFill="1" applyBorder="1" applyAlignment="1">
      <alignment horizontal="center" vertical="center" wrapText="1"/>
    </xf>
    <xf numFmtId="0" fontId="33" fillId="51" borderId="3" xfId="415" applyFont="1" applyFill="1" applyBorder="1" applyAlignment="1">
      <alignment horizontal="center" vertical="center" wrapText="1"/>
    </xf>
    <xf numFmtId="0" fontId="34" fillId="0" borderId="2" xfId="415" applyFont="1" applyBorder="1" applyAlignment="1">
      <alignment horizontal="center" vertical="center" wrapText="1"/>
    </xf>
    <xf numFmtId="16" fontId="32" fillId="51" borderId="1" xfId="415" applyNumberFormat="1" applyFont="1" applyFill="1" applyBorder="1" applyAlignment="1">
      <alignment horizontal="center" vertical="center" wrapText="1"/>
    </xf>
    <xf numFmtId="0" fontId="34" fillId="0" borderId="8" xfId="415" applyFont="1" applyBorder="1" applyAlignment="1">
      <alignment horizontal="center" vertical="center" wrapText="1"/>
    </xf>
    <xf numFmtId="0" fontId="32" fillId="51" borderId="3" xfId="415" applyFont="1" applyFill="1" applyBorder="1" applyAlignment="1" applyProtection="1">
      <alignment horizontal="center" vertical="center" wrapText="1"/>
      <protection hidden="1"/>
    </xf>
    <xf numFmtId="0" fontId="34" fillId="0" borderId="6" xfId="415" applyFont="1" applyBorder="1" applyAlignment="1">
      <alignment horizontal="center" vertical="center" wrapText="1"/>
    </xf>
    <xf numFmtId="0" fontId="32" fillId="51" borderId="1" xfId="415" applyFont="1" applyFill="1" applyBorder="1" applyAlignment="1" applyProtection="1">
      <alignment horizontal="center" vertical="center" wrapText="1"/>
      <protection hidden="1"/>
    </xf>
    <xf numFmtId="16" fontId="32" fillId="51" borderId="4" xfId="415" applyNumberFormat="1" applyFont="1" applyFill="1" applyBorder="1" applyAlignment="1">
      <alignment horizontal="left" vertical="center" wrapText="1"/>
    </xf>
    <xf numFmtId="16" fontId="32" fillId="51" borderId="5" xfId="415" applyNumberFormat="1" applyFont="1" applyFill="1" applyBorder="1" applyAlignment="1">
      <alignment horizontal="left" vertical="center" wrapText="1"/>
    </xf>
    <xf numFmtId="0" fontId="32" fillId="51" borderId="6" xfId="415" applyFont="1" applyFill="1" applyBorder="1" applyAlignment="1" applyProtection="1">
      <alignment horizontal="center" vertical="center" wrapText="1"/>
      <protection hidden="1"/>
    </xf>
    <xf numFmtId="0" fontId="32" fillId="51" borderId="2" xfId="415" applyFont="1" applyFill="1" applyBorder="1" applyAlignment="1" applyProtection="1">
      <alignment horizontal="center" vertical="center" wrapText="1"/>
      <protection hidden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99FF99"/>
      <color rgb="FFC5D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0\Safer%20Staffing%20August%202020\NStf-Fil%20V3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>
      <pane xSplit="1" topLeftCell="EH1" activePane="topRight" state="frozen"/>
      <selection pane="topRight" activeCell="EP6" sqref="EP6"/>
    </sheetView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88"/>
      <c r="B3" s="189"/>
      <c r="C3" s="189"/>
      <c r="D3" s="190"/>
      <c r="E3" s="188" t="s">
        <v>31</v>
      </c>
      <c r="F3" s="189"/>
      <c r="G3" s="189"/>
      <c r="H3" s="190"/>
      <c r="I3" s="193" t="s">
        <v>32</v>
      </c>
      <c r="J3" s="194"/>
      <c r="K3" s="194"/>
      <c r="L3" s="195"/>
      <c r="M3" s="188" t="s">
        <v>33</v>
      </c>
      <c r="N3" s="189"/>
      <c r="O3" s="189"/>
      <c r="P3" s="190"/>
      <c r="Q3" s="178">
        <v>42095</v>
      </c>
      <c r="R3" s="179"/>
      <c r="S3" s="179"/>
      <c r="T3" s="180"/>
      <c r="U3" s="178">
        <v>42125</v>
      </c>
      <c r="V3" s="179"/>
      <c r="W3" s="179"/>
      <c r="X3" s="180"/>
      <c r="Y3" s="178">
        <v>42156</v>
      </c>
      <c r="Z3" s="179"/>
      <c r="AA3" s="179"/>
      <c r="AB3" s="180"/>
      <c r="AC3" s="178">
        <v>42186</v>
      </c>
      <c r="AD3" s="179"/>
      <c r="AE3" s="179"/>
      <c r="AF3" s="180"/>
      <c r="AG3" s="178">
        <v>42217</v>
      </c>
      <c r="AH3" s="179"/>
      <c r="AI3" s="179"/>
      <c r="AJ3" s="180"/>
      <c r="AK3" s="178">
        <v>42248</v>
      </c>
      <c r="AL3" s="179"/>
      <c r="AM3" s="179"/>
      <c r="AN3" s="180"/>
      <c r="AO3" s="178">
        <v>42278</v>
      </c>
      <c r="AP3" s="179"/>
      <c r="AQ3" s="179"/>
      <c r="AR3" s="180"/>
      <c r="AS3" s="178">
        <v>42309</v>
      </c>
      <c r="AT3" s="179"/>
      <c r="AU3" s="179"/>
      <c r="AV3" s="180"/>
      <c r="AW3" s="32"/>
      <c r="AX3" s="196">
        <v>42675</v>
      </c>
      <c r="AY3" s="197"/>
      <c r="AZ3" s="197"/>
      <c r="BA3" s="197"/>
      <c r="BB3" s="197"/>
      <c r="BC3" s="197"/>
      <c r="BD3" s="197"/>
      <c r="BE3" s="199"/>
      <c r="BF3" s="196">
        <v>42705</v>
      </c>
      <c r="BG3" s="197"/>
      <c r="BH3" s="197"/>
      <c r="BI3" s="197"/>
      <c r="BJ3" s="197"/>
      <c r="BK3" s="197"/>
      <c r="BL3" s="197"/>
      <c r="BM3" s="198"/>
      <c r="BN3" s="185">
        <v>42736</v>
      </c>
      <c r="BO3" s="186"/>
      <c r="BP3" s="186"/>
      <c r="BQ3" s="186"/>
      <c r="BR3" s="186"/>
      <c r="BS3" s="186"/>
      <c r="BT3" s="186"/>
      <c r="BU3" s="187"/>
      <c r="BV3" s="181">
        <v>42767</v>
      </c>
      <c r="BW3" s="182"/>
      <c r="BX3" s="182"/>
      <c r="BY3" s="182"/>
      <c r="BZ3" s="182"/>
      <c r="CA3" s="182"/>
      <c r="CB3" s="182"/>
      <c r="CC3" s="183"/>
      <c r="CD3" s="178">
        <v>42795</v>
      </c>
      <c r="CE3" s="179"/>
      <c r="CF3" s="179"/>
      <c r="CG3" s="179"/>
      <c r="CH3" s="179"/>
      <c r="CI3" s="179"/>
      <c r="CJ3" s="179"/>
      <c r="CK3" s="180"/>
      <c r="CL3" s="178">
        <v>42826</v>
      </c>
      <c r="CM3" s="179"/>
      <c r="CN3" s="179"/>
      <c r="CO3" s="179"/>
      <c r="CP3" s="179"/>
      <c r="CQ3" s="179"/>
      <c r="CR3" s="179"/>
      <c r="CS3" s="180"/>
      <c r="CT3" s="178">
        <v>42856</v>
      </c>
      <c r="CU3" s="179"/>
      <c r="CV3" s="179"/>
      <c r="CW3" s="179"/>
      <c r="CX3" s="179"/>
      <c r="CY3" s="179"/>
      <c r="CZ3" s="179"/>
      <c r="DA3" s="180"/>
      <c r="DB3" s="202">
        <v>42887</v>
      </c>
      <c r="DC3" s="203"/>
      <c r="DD3" s="203"/>
      <c r="DE3" s="203"/>
      <c r="DF3" s="203"/>
      <c r="DG3" s="44"/>
      <c r="DH3" s="44"/>
      <c r="DI3" s="44"/>
      <c r="DJ3" s="173" t="s">
        <v>47</v>
      </c>
      <c r="DK3" s="174"/>
      <c r="DL3" s="174"/>
      <c r="DM3" s="174"/>
      <c r="DN3" s="174"/>
      <c r="DO3" s="174"/>
      <c r="DP3" s="174"/>
      <c r="DQ3" s="175"/>
      <c r="DR3" s="204" t="s">
        <v>48</v>
      </c>
      <c r="DS3" s="205"/>
      <c r="DT3" s="205"/>
      <c r="DU3" s="205"/>
      <c r="DV3" s="205"/>
      <c r="DW3" s="205"/>
      <c r="DX3" s="205"/>
      <c r="DY3" s="206"/>
      <c r="DZ3" s="185">
        <v>42979</v>
      </c>
      <c r="EA3" s="209"/>
      <c r="EB3" s="209"/>
      <c r="EC3" s="209"/>
      <c r="ED3" s="209"/>
      <c r="EE3" s="209"/>
      <c r="EF3" s="209"/>
      <c r="EG3" s="209"/>
      <c r="EH3" s="196">
        <v>43009</v>
      </c>
      <c r="EI3" s="197"/>
      <c r="EJ3" s="197"/>
      <c r="EK3" s="197"/>
      <c r="EL3" s="197"/>
      <c r="EM3" s="197"/>
      <c r="EN3" s="197"/>
      <c r="EO3" s="198"/>
      <c r="EP3" s="185">
        <v>43040</v>
      </c>
      <c r="EQ3" s="186"/>
      <c r="ER3" s="186"/>
      <c r="ES3" s="186"/>
      <c r="ET3" s="186"/>
      <c r="EU3" s="186"/>
      <c r="EV3" s="186"/>
      <c r="EW3" s="186"/>
      <c r="EX3" s="168">
        <v>43070</v>
      </c>
      <c r="EY3" s="169"/>
      <c r="EZ3" s="169"/>
      <c r="FA3" s="169"/>
      <c r="FB3" s="169"/>
      <c r="FC3" s="169"/>
      <c r="FD3" s="169"/>
      <c r="FE3" s="169"/>
    </row>
    <row r="4" spans="1:161" ht="36" customHeight="1" x14ac:dyDescent="0.35">
      <c r="A4" s="191" t="s">
        <v>0</v>
      </c>
      <c r="B4" s="166" t="s">
        <v>1</v>
      </c>
      <c r="C4" s="166" t="s">
        <v>2</v>
      </c>
      <c r="D4" s="166" t="s">
        <v>1</v>
      </c>
      <c r="E4" s="166" t="s">
        <v>1</v>
      </c>
      <c r="F4" s="166" t="s">
        <v>2</v>
      </c>
      <c r="G4" s="166" t="s">
        <v>1</v>
      </c>
      <c r="H4" s="166" t="s">
        <v>2</v>
      </c>
      <c r="I4" s="166" t="s">
        <v>1</v>
      </c>
      <c r="J4" s="166" t="s">
        <v>2</v>
      </c>
      <c r="K4" s="166" t="s">
        <v>1</v>
      </c>
      <c r="L4" s="166" t="s">
        <v>2</v>
      </c>
      <c r="M4" s="166" t="s">
        <v>1</v>
      </c>
      <c r="N4" s="166" t="s">
        <v>2</v>
      </c>
      <c r="O4" s="166" t="s">
        <v>1</v>
      </c>
      <c r="P4" s="166" t="s">
        <v>2</v>
      </c>
      <c r="Q4" s="166" t="s">
        <v>1</v>
      </c>
      <c r="R4" s="166" t="s">
        <v>2</v>
      </c>
      <c r="S4" s="166" t="s">
        <v>1</v>
      </c>
      <c r="T4" s="166" t="s">
        <v>2</v>
      </c>
      <c r="U4" s="166" t="s">
        <v>1</v>
      </c>
      <c r="V4" s="166" t="s">
        <v>2</v>
      </c>
      <c r="W4" s="166" t="s">
        <v>1</v>
      </c>
      <c r="X4" s="166" t="s">
        <v>2</v>
      </c>
      <c r="Y4" s="166" t="s">
        <v>1</v>
      </c>
      <c r="Z4" s="166" t="s">
        <v>2</v>
      </c>
      <c r="AA4" s="166" t="s">
        <v>1</v>
      </c>
      <c r="AB4" s="166" t="s">
        <v>2</v>
      </c>
      <c r="AC4" s="166" t="s">
        <v>1</v>
      </c>
      <c r="AD4" s="166" t="s">
        <v>2</v>
      </c>
      <c r="AE4" s="166" t="s">
        <v>1</v>
      </c>
      <c r="AF4" s="166" t="s">
        <v>2</v>
      </c>
      <c r="AG4" s="166" t="s">
        <v>1</v>
      </c>
      <c r="AH4" s="166" t="s">
        <v>2</v>
      </c>
      <c r="AI4" s="166" t="s">
        <v>1</v>
      </c>
      <c r="AJ4" s="166" t="s">
        <v>2</v>
      </c>
      <c r="AK4" s="166" t="s">
        <v>1</v>
      </c>
      <c r="AL4" s="166" t="s">
        <v>2</v>
      </c>
      <c r="AM4" s="166" t="s">
        <v>1</v>
      </c>
      <c r="AN4" s="166" t="s">
        <v>2</v>
      </c>
      <c r="AO4" s="166" t="s">
        <v>1</v>
      </c>
      <c r="AP4" s="166" t="s">
        <v>2</v>
      </c>
      <c r="AQ4" s="166" t="s">
        <v>1</v>
      </c>
      <c r="AR4" s="166" t="s">
        <v>2</v>
      </c>
      <c r="AS4" s="166" t="s">
        <v>1</v>
      </c>
      <c r="AT4" s="166" t="s">
        <v>2</v>
      </c>
      <c r="AU4" s="166" t="s">
        <v>1</v>
      </c>
      <c r="AV4" s="166" t="s">
        <v>2</v>
      </c>
      <c r="AW4" s="166" t="s">
        <v>40</v>
      </c>
      <c r="AX4" s="166" t="s">
        <v>1</v>
      </c>
      <c r="AY4" s="166" t="s">
        <v>2</v>
      </c>
      <c r="AZ4" s="166" t="s">
        <v>1</v>
      </c>
      <c r="BA4" s="166" t="s">
        <v>2</v>
      </c>
      <c r="BB4" s="166" t="s">
        <v>37</v>
      </c>
      <c r="BC4" s="166" t="s">
        <v>38</v>
      </c>
      <c r="BD4" s="166" t="s">
        <v>39</v>
      </c>
      <c r="BE4" s="166" t="s">
        <v>40</v>
      </c>
      <c r="BF4" s="166" t="s">
        <v>1</v>
      </c>
      <c r="BG4" s="166" t="s">
        <v>2</v>
      </c>
      <c r="BH4" s="166" t="s">
        <v>1</v>
      </c>
      <c r="BI4" s="166" t="s">
        <v>2</v>
      </c>
      <c r="BJ4" s="166" t="s">
        <v>37</v>
      </c>
      <c r="BK4" s="166" t="s">
        <v>38</v>
      </c>
      <c r="BL4" s="166" t="s">
        <v>39</v>
      </c>
      <c r="BM4" s="166" t="s">
        <v>40</v>
      </c>
      <c r="BN4" s="184" t="s">
        <v>1</v>
      </c>
      <c r="BO4" s="184" t="s">
        <v>2</v>
      </c>
      <c r="BP4" s="184" t="s">
        <v>1</v>
      </c>
      <c r="BQ4" s="184" t="s">
        <v>2</v>
      </c>
      <c r="BR4" s="184" t="s">
        <v>37</v>
      </c>
      <c r="BS4" s="184" t="s">
        <v>38</v>
      </c>
      <c r="BT4" s="184" t="s">
        <v>39</v>
      </c>
      <c r="BU4" s="184" t="s">
        <v>40</v>
      </c>
      <c r="BV4" s="166" t="s">
        <v>1</v>
      </c>
      <c r="BW4" s="166" t="s">
        <v>2</v>
      </c>
      <c r="BX4" s="166" t="s">
        <v>1</v>
      </c>
      <c r="BY4" s="166" t="s">
        <v>2</v>
      </c>
      <c r="BZ4" s="166" t="s">
        <v>37</v>
      </c>
      <c r="CA4" s="166" t="s">
        <v>38</v>
      </c>
      <c r="CB4" s="166" t="s">
        <v>39</v>
      </c>
      <c r="CC4" s="166" t="s">
        <v>40</v>
      </c>
      <c r="CD4" s="166" t="s">
        <v>1</v>
      </c>
      <c r="CE4" s="166" t="s">
        <v>2</v>
      </c>
      <c r="CF4" s="166" t="s">
        <v>1</v>
      </c>
      <c r="CG4" s="166" t="s">
        <v>2</v>
      </c>
      <c r="CH4" s="166" t="s">
        <v>37</v>
      </c>
      <c r="CI4" s="166" t="s">
        <v>38</v>
      </c>
      <c r="CJ4" s="166" t="s">
        <v>39</v>
      </c>
      <c r="CK4" s="166" t="s">
        <v>40</v>
      </c>
      <c r="CL4" s="166" t="s">
        <v>1</v>
      </c>
      <c r="CM4" s="166" t="s">
        <v>2</v>
      </c>
      <c r="CN4" s="166" t="s">
        <v>1</v>
      </c>
      <c r="CO4" s="166" t="s">
        <v>2</v>
      </c>
      <c r="CP4" s="166" t="s">
        <v>37</v>
      </c>
      <c r="CQ4" s="166" t="s">
        <v>38</v>
      </c>
      <c r="CR4" s="166" t="s">
        <v>39</v>
      </c>
      <c r="CS4" s="166" t="s">
        <v>40</v>
      </c>
      <c r="CT4" s="176" t="s">
        <v>1</v>
      </c>
      <c r="CU4" s="176" t="s">
        <v>2</v>
      </c>
      <c r="CV4" s="176" t="s">
        <v>1</v>
      </c>
      <c r="CW4" s="176" t="s">
        <v>2</v>
      </c>
      <c r="CX4" s="176" t="s">
        <v>37</v>
      </c>
      <c r="CY4" s="176" t="s">
        <v>38</v>
      </c>
      <c r="CZ4" s="176" t="s">
        <v>39</v>
      </c>
      <c r="DA4" s="176" t="s">
        <v>40</v>
      </c>
      <c r="DB4" s="166" t="s">
        <v>1</v>
      </c>
      <c r="DC4" s="166" t="s">
        <v>2</v>
      </c>
      <c r="DD4" s="166" t="s">
        <v>1</v>
      </c>
      <c r="DE4" s="166" t="s">
        <v>2</v>
      </c>
      <c r="DF4" s="166" t="s">
        <v>37</v>
      </c>
      <c r="DG4" s="166" t="s">
        <v>38</v>
      </c>
      <c r="DH4" s="166" t="s">
        <v>39</v>
      </c>
      <c r="DI4" s="166" t="s">
        <v>40</v>
      </c>
      <c r="DJ4" s="167" t="s">
        <v>1</v>
      </c>
      <c r="DK4" s="167" t="s">
        <v>2</v>
      </c>
      <c r="DL4" s="167" t="s">
        <v>1</v>
      </c>
      <c r="DM4" s="167" t="s">
        <v>2</v>
      </c>
      <c r="DN4" s="167" t="s">
        <v>37</v>
      </c>
      <c r="DO4" s="170" t="s">
        <v>38</v>
      </c>
      <c r="DP4" s="170" t="s">
        <v>39</v>
      </c>
      <c r="DQ4" s="170" t="s">
        <v>40</v>
      </c>
      <c r="DR4" s="172" t="s">
        <v>1</v>
      </c>
      <c r="DS4" s="172" t="s">
        <v>2</v>
      </c>
      <c r="DT4" s="172" t="s">
        <v>1</v>
      </c>
      <c r="DU4" s="172" t="s">
        <v>2</v>
      </c>
      <c r="DV4" s="172" t="s">
        <v>37</v>
      </c>
      <c r="DW4" s="171" t="s">
        <v>38</v>
      </c>
      <c r="DX4" s="171" t="s">
        <v>39</v>
      </c>
      <c r="DY4" s="171" t="s">
        <v>40</v>
      </c>
      <c r="DZ4" s="201" t="s">
        <v>1</v>
      </c>
      <c r="EA4" s="201" t="s">
        <v>2</v>
      </c>
      <c r="EB4" s="201" t="s">
        <v>1</v>
      </c>
      <c r="EC4" s="201" t="s">
        <v>2</v>
      </c>
      <c r="ED4" s="201" t="s">
        <v>37</v>
      </c>
      <c r="EE4" s="208" t="s">
        <v>38</v>
      </c>
      <c r="EF4" s="208" t="s">
        <v>39</v>
      </c>
      <c r="EG4" s="208" t="s">
        <v>40</v>
      </c>
      <c r="EH4" s="200" t="s">
        <v>1</v>
      </c>
      <c r="EI4" s="200" t="s">
        <v>2</v>
      </c>
      <c r="EJ4" s="200" t="s">
        <v>1</v>
      </c>
      <c r="EK4" s="200" t="s">
        <v>2</v>
      </c>
      <c r="EL4" s="200" t="s">
        <v>37</v>
      </c>
      <c r="EM4" s="200" t="s">
        <v>38</v>
      </c>
      <c r="EN4" s="200" t="s">
        <v>39</v>
      </c>
      <c r="EO4" s="200" t="s">
        <v>40</v>
      </c>
      <c r="EP4" s="184" t="s">
        <v>1</v>
      </c>
      <c r="EQ4" s="184" t="s">
        <v>2</v>
      </c>
      <c r="ER4" s="184" t="s">
        <v>1</v>
      </c>
      <c r="ES4" s="184" t="s">
        <v>2</v>
      </c>
      <c r="ET4" s="184" t="s">
        <v>37</v>
      </c>
      <c r="EU4" s="184" t="s">
        <v>38</v>
      </c>
      <c r="EV4" s="80" t="s">
        <v>39</v>
      </c>
      <c r="EW4" s="80" t="s">
        <v>40</v>
      </c>
      <c r="EX4" s="165" t="s">
        <v>1</v>
      </c>
      <c r="EY4" s="165" t="s">
        <v>2</v>
      </c>
      <c r="EZ4" s="165" t="s">
        <v>1</v>
      </c>
      <c r="FA4" s="165" t="s">
        <v>2</v>
      </c>
      <c r="FB4" s="165" t="s">
        <v>37</v>
      </c>
      <c r="FC4" s="166" t="s">
        <v>38</v>
      </c>
      <c r="FD4" s="166" t="s">
        <v>39</v>
      </c>
      <c r="FE4" s="166" t="s">
        <v>40</v>
      </c>
    </row>
    <row r="5" spans="1:161" ht="15" customHeight="1" x14ac:dyDescent="0.35">
      <c r="A5" s="192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77"/>
      <c r="CU5" s="177"/>
      <c r="CV5" s="177"/>
      <c r="CW5" s="177"/>
      <c r="CX5" s="177"/>
      <c r="CY5" s="177"/>
      <c r="CZ5" s="177"/>
      <c r="DA5" s="177"/>
      <c r="DB5" s="167"/>
      <c r="DC5" s="167"/>
      <c r="DD5" s="167"/>
      <c r="DE5" s="167"/>
      <c r="DF5" s="167"/>
      <c r="DG5" s="167"/>
      <c r="DH5" s="167"/>
      <c r="DI5" s="167"/>
      <c r="DJ5" s="165"/>
      <c r="DK5" s="165"/>
      <c r="DL5" s="165"/>
      <c r="DM5" s="165"/>
      <c r="DN5" s="165"/>
      <c r="DO5" s="167"/>
      <c r="DP5" s="167"/>
      <c r="DQ5" s="167"/>
      <c r="DR5" s="207"/>
      <c r="DS5" s="207"/>
      <c r="DT5" s="207"/>
      <c r="DU5" s="207"/>
      <c r="DV5" s="207"/>
      <c r="DW5" s="172"/>
      <c r="DX5" s="172"/>
      <c r="DY5" s="172"/>
      <c r="DZ5" s="210"/>
      <c r="EA5" s="210"/>
      <c r="EB5" s="210"/>
      <c r="EC5" s="210"/>
      <c r="ED5" s="210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167"/>
      <c r="EQ5" s="167"/>
      <c r="ER5" s="167"/>
      <c r="ES5" s="167"/>
      <c r="ET5" s="167"/>
      <c r="EU5" s="167"/>
      <c r="EV5" s="79"/>
      <c r="EW5" s="79"/>
      <c r="EX5" s="165"/>
      <c r="EY5" s="165"/>
      <c r="EZ5" s="165"/>
      <c r="FA5" s="165"/>
      <c r="FB5" s="165"/>
      <c r="FC5" s="167"/>
      <c r="FD5" s="167"/>
      <c r="FE5" s="167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</mergeCells>
  <conditionalFormatting sqref="BB6:BB33 BB35:BB37">
    <cfRule type="expression" dxfId="35" priority="29" stopIfTrue="1">
      <formula>$A$1="N"</formula>
    </cfRule>
  </conditionalFormatting>
  <conditionalFormatting sqref="BB4:BB5">
    <cfRule type="expression" dxfId="34" priority="28" stopIfTrue="1">
      <formula>$A$1="N"</formula>
    </cfRule>
  </conditionalFormatting>
  <conditionalFormatting sqref="BB34">
    <cfRule type="expression" dxfId="33" priority="27" stopIfTrue="1">
      <formula>$A$1="N"</formula>
    </cfRule>
  </conditionalFormatting>
  <conditionalFormatting sqref="BJ6:BJ33 BJ35:BJ37">
    <cfRule type="expression" dxfId="32" priority="26" stopIfTrue="1">
      <formula>$A$1="N"</formula>
    </cfRule>
  </conditionalFormatting>
  <conditionalFormatting sqref="BJ4:BJ5">
    <cfRule type="expression" dxfId="31" priority="25" stopIfTrue="1">
      <formula>$A$1="N"</formula>
    </cfRule>
  </conditionalFormatting>
  <conditionalFormatting sqref="BJ34">
    <cfRule type="expression" dxfId="30" priority="24" stopIfTrue="1">
      <formula>$A$1="N"</formula>
    </cfRule>
  </conditionalFormatting>
  <conditionalFormatting sqref="BR6:BR33 BR35:BR37">
    <cfRule type="expression" dxfId="29" priority="23" stopIfTrue="1">
      <formula>$A$1="N"</formula>
    </cfRule>
  </conditionalFormatting>
  <conditionalFormatting sqref="BR4:BR5">
    <cfRule type="expression" dxfId="28" priority="22" stopIfTrue="1">
      <formula>$A$1="N"</formula>
    </cfRule>
  </conditionalFormatting>
  <conditionalFormatting sqref="BR34">
    <cfRule type="expression" dxfId="27" priority="21" stopIfTrue="1">
      <formula>$A$1="N"</formula>
    </cfRule>
  </conditionalFormatting>
  <conditionalFormatting sqref="BZ6:BZ33 BZ35:BZ36">
    <cfRule type="expression" dxfId="26" priority="20" stopIfTrue="1">
      <formula>$A$1="N"</formula>
    </cfRule>
  </conditionalFormatting>
  <conditionalFormatting sqref="BZ4:BZ5">
    <cfRule type="expression" dxfId="25" priority="19" stopIfTrue="1">
      <formula>$A$1="N"</formula>
    </cfRule>
  </conditionalFormatting>
  <conditionalFormatting sqref="BZ34">
    <cfRule type="expression" dxfId="24" priority="18" stopIfTrue="1">
      <formula>$A$1="N"</formula>
    </cfRule>
  </conditionalFormatting>
  <conditionalFormatting sqref="BZ37">
    <cfRule type="expression" dxfId="23" priority="17" stopIfTrue="1">
      <formula>$A$1="N"</formula>
    </cfRule>
  </conditionalFormatting>
  <conditionalFormatting sqref="CH6:CH37">
    <cfRule type="expression" dxfId="22" priority="16" stopIfTrue="1">
      <formula>$A$1="N"</formula>
    </cfRule>
  </conditionalFormatting>
  <conditionalFormatting sqref="CH4:CH5">
    <cfRule type="expression" dxfId="21" priority="15" stopIfTrue="1">
      <formula>$A$1="N"</formula>
    </cfRule>
  </conditionalFormatting>
  <conditionalFormatting sqref="CP6:CP37">
    <cfRule type="expression" dxfId="20" priority="14" stopIfTrue="1">
      <formula>$A$1="N"</formula>
    </cfRule>
  </conditionalFormatting>
  <conditionalFormatting sqref="CP4:CP5">
    <cfRule type="expression" dxfId="19" priority="13" stopIfTrue="1">
      <formula>$A$1="N"</formula>
    </cfRule>
  </conditionalFormatting>
  <conditionalFormatting sqref="DF6:DF30 DF32:DF38">
    <cfRule type="expression" dxfId="18" priority="12" stopIfTrue="1">
      <formula>$A$1="N"</formula>
    </cfRule>
  </conditionalFormatting>
  <conditionalFormatting sqref="DF4:DF5">
    <cfRule type="expression" dxfId="17" priority="11" stopIfTrue="1">
      <formula>$A$1="N"</formula>
    </cfRule>
  </conditionalFormatting>
  <conditionalFormatting sqref="DF31">
    <cfRule type="expression" dxfId="16" priority="10" stopIfTrue="1">
      <formula>$A$1="N"</formula>
    </cfRule>
  </conditionalFormatting>
  <conditionalFormatting sqref="DN6:DN22 DN24:DN33 DN38 DN35:DN36">
    <cfRule type="expression" dxfId="15" priority="9" stopIfTrue="1">
      <formula>$A$1="N"</formula>
    </cfRule>
  </conditionalFormatting>
  <conditionalFormatting sqref="DN4:DN5">
    <cfRule type="expression" dxfId="14" priority="8" stopIfTrue="1">
      <formula>$A$1="N"</formula>
    </cfRule>
  </conditionalFormatting>
  <conditionalFormatting sqref="DN23">
    <cfRule type="expression" dxfId="13" priority="7" stopIfTrue="1">
      <formula>$A$1="N"</formula>
    </cfRule>
  </conditionalFormatting>
  <conditionalFormatting sqref="DN37">
    <cfRule type="expression" dxfId="12" priority="6" stopIfTrue="1">
      <formula>$A$1="N"</formula>
    </cfRule>
  </conditionalFormatting>
  <conditionalFormatting sqref="DN34">
    <cfRule type="expression" dxfId="11" priority="5" stopIfTrue="1">
      <formula>$A$1="N"</formula>
    </cfRule>
  </conditionalFormatting>
  <conditionalFormatting sqref="ET6:ET37">
    <cfRule type="expression" dxfId="10" priority="4" stopIfTrue="1">
      <formula>$A$1="N"</formula>
    </cfRule>
  </conditionalFormatting>
  <conditionalFormatting sqref="ET4">
    <cfRule type="expression" dxfId="9" priority="3" stopIfTrue="1">
      <formula>$A$1="N"</formula>
    </cfRule>
  </conditionalFormatting>
  <conditionalFormatting sqref="FB6:FB38">
    <cfRule type="expression" dxfId="8" priority="2" stopIfTrue="1">
      <formula>$A$1="N"</formula>
    </cfRule>
  </conditionalFormatting>
  <conditionalFormatting sqref="FB4:FB5">
    <cfRule type="expression" dxfId="7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>
      <selection activeCell="F31" sqref="F31"/>
    </sheetView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16" t="s">
        <v>49</v>
      </c>
      <c r="C1" s="216"/>
      <c r="D1" s="216"/>
      <c r="E1" s="216"/>
      <c r="F1" s="216" t="s">
        <v>50</v>
      </c>
      <c r="G1" s="216"/>
      <c r="H1" s="216"/>
      <c r="I1" s="216"/>
      <c r="J1" s="211" t="s">
        <v>49</v>
      </c>
      <c r="K1" s="212"/>
      <c r="L1" s="211" t="s">
        <v>50</v>
      </c>
      <c r="M1" s="212"/>
    </row>
    <row r="2" spans="1:13" ht="18.75" customHeight="1" x14ac:dyDescent="0.35">
      <c r="A2" s="213" t="s">
        <v>0</v>
      </c>
      <c r="B2" s="215" t="s">
        <v>52</v>
      </c>
      <c r="C2" s="215"/>
      <c r="D2" s="215" t="s">
        <v>39</v>
      </c>
      <c r="E2" s="215"/>
      <c r="F2" s="215" t="s">
        <v>52</v>
      </c>
      <c r="G2" s="215"/>
      <c r="H2" s="215" t="s">
        <v>39</v>
      </c>
      <c r="I2" s="215"/>
      <c r="J2" s="215" t="s">
        <v>55</v>
      </c>
      <c r="K2" s="215" t="s">
        <v>2</v>
      </c>
      <c r="L2" s="215" t="s">
        <v>55</v>
      </c>
      <c r="M2" s="215" t="s">
        <v>2</v>
      </c>
    </row>
    <row r="3" spans="1:13" ht="111" x14ac:dyDescent="0.35">
      <c r="A3" s="214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15"/>
      <c r="K3" s="215"/>
      <c r="L3" s="215"/>
      <c r="M3" s="215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6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view="pageBreakPreview" zoomScale="60" zoomScaleNormal="100" workbookViewId="0">
      <selection activeCell="W42" sqref="W42"/>
    </sheetView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22" t="s">
        <v>49</v>
      </c>
      <c r="C1" s="222"/>
      <c r="D1" s="222"/>
      <c r="E1" s="222"/>
      <c r="F1" s="222" t="s">
        <v>50</v>
      </c>
      <c r="G1" s="222"/>
      <c r="H1" s="222"/>
      <c r="I1" s="222"/>
      <c r="J1" s="225" t="s">
        <v>94</v>
      </c>
      <c r="K1" s="226"/>
      <c r="L1" s="226"/>
      <c r="M1" s="227"/>
      <c r="N1" s="225" t="s">
        <v>51</v>
      </c>
      <c r="O1" s="226"/>
      <c r="P1" s="226"/>
      <c r="Q1" s="226"/>
      <c r="R1" s="226"/>
      <c r="S1" s="227"/>
      <c r="T1" s="220" t="s">
        <v>49</v>
      </c>
      <c r="U1" s="228"/>
      <c r="V1" s="220" t="s">
        <v>50</v>
      </c>
      <c r="W1" s="228"/>
      <c r="X1" s="223" t="s">
        <v>94</v>
      </c>
      <c r="Y1" s="224"/>
    </row>
    <row r="2" spans="1:25" ht="18.75" customHeight="1" x14ac:dyDescent="0.35">
      <c r="A2" s="230" t="s">
        <v>0</v>
      </c>
      <c r="B2" s="219" t="s">
        <v>52</v>
      </c>
      <c r="C2" s="219"/>
      <c r="D2" s="219" t="s">
        <v>39</v>
      </c>
      <c r="E2" s="219"/>
      <c r="F2" s="219" t="s">
        <v>52</v>
      </c>
      <c r="G2" s="219"/>
      <c r="H2" s="219" t="s">
        <v>39</v>
      </c>
      <c r="I2" s="219"/>
      <c r="J2" s="220" t="s">
        <v>95</v>
      </c>
      <c r="K2" s="221"/>
      <c r="L2" s="220" t="s">
        <v>53</v>
      </c>
      <c r="M2" s="221"/>
      <c r="N2" s="217" t="s">
        <v>37</v>
      </c>
      <c r="O2" s="217" t="s">
        <v>38</v>
      </c>
      <c r="P2" s="217" t="s">
        <v>39</v>
      </c>
      <c r="Q2" s="217" t="s">
        <v>54</v>
      </c>
      <c r="R2" s="217" t="s">
        <v>53</v>
      </c>
      <c r="S2" s="217" t="s">
        <v>40</v>
      </c>
      <c r="T2" s="219" t="s">
        <v>55</v>
      </c>
      <c r="U2" s="219" t="s">
        <v>2</v>
      </c>
      <c r="V2" s="219" t="s">
        <v>55</v>
      </c>
      <c r="W2" s="219" t="s">
        <v>2</v>
      </c>
      <c r="X2" s="217" t="s">
        <v>96</v>
      </c>
      <c r="Y2" s="217" t="s">
        <v>97</v>
      </c>
    </row>
    <row r="3" spans="1:25" ht="111" x14ac:dyDescent="0.35">
      <c r="A3" s="231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8"/>
      <c r="O3" s="218"/>
      <c r="P3" s="218"/>
      <c r="Q3" s="218"/>
      <c r="R3" s="218"/>
      <c r="S3" s="218"/>
      <c r="T3" s="219"/>
      <c r="U3" s="219"/>
      <c r="V3" s="219"/>
      <c r="W3" s="219"/>
      <c r="X3" s="229"/>
      <c r="Y3" s="229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A2:A3"/>
    <mergeCell ref="B2:C2"/>
    <mergeCell ref="F2:G2"/>
    <mergeCell ref="D2:E2"/>
    <mergeCell ref="H2:I2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S2:S3"/>
    <mergeCell ref="R2:R3"/>
    <mergeCell ref="Q2:Q3"/>
    <mergeCell ref="P2:P3"/>
    <mergeCell ref="O2:O3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6" sqref="U16"/>
    </sheetView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6" hidden="1" customWidth="1"/>
    <col min="7" max="10" width="9.08984375" hidden="1" customWidth="1"/>
    <col min="11" max="12" width="0" hidden="1" customWidth="1"/>
    <col min="19" max="19" width="9.08984375" style="116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34">
        <v>43831</v>
      </c>
      <c r="N1" s="134">
        <v>43862</v>
      </c>
      <c r="O1" s="134">
        <v>43891</v>
      </c>
      <c r="P1" s="134">
        <v>43922</v>
      </c>
      <c r="Q1" s="134">
        <v>43952</v>
      </c>
      <c r="R1" s="134">
        <v>43983</v>
      </c>
      <c r="S1" s="134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7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35">
        <v>830</v>
      </c>
      <c r="N2" s="135">
        <v>726</v>
      </c>
      <c r="O2" s="135">
        <v>664</v>
      </c>
      <c r="P2" s="135">
        <v>395</v>
      </c>
      <c r="Q2" s="135">
        <v>161</v>
      </c>
      <c r="R2" s="135">
        <v>571</v>
      </c>
      <c r="S2" s="139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7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35">
        <v>779</v>
      </c>
      <c r="N3" s="135">
        <v>699</v>
      </c>
      <c r="O3" s="135">
        <v>674</v>
      </c>
      <c r="P3" s="135">
        <v>589</v>
      </c>
      <c r="Q3" s="135">
        <v>232</v>
      </c>
      <c r="R3" s="135">
        <v>577</v>
      </c>
      <c r="S3" s="139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7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35">
        <v>1021</v>
      </c>
      <c r="N4" s="135">
        <v>1012</v>
      </c>
      <c r="O4" s="135">
        <v>856</v>
      </c>
      <c r="P4" s="135">
        <v>471</v>
      </c>
      <c r="Q4" s="135">
        <v>167</v>
      </c>
      <c r="R4" s="135">
        <v>621</v>
      </c>
      <c r="S4" s="139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7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35">
        <v>227</v>
      </c>
      <c r="N5" s="135">
        <v>221</v>
      </c>
      <c r="O5" s="135">
        <v>205</v>
      </c>
      <c r="P5" s="135">
        <v>132</v>
      </c>
      <c r="Q5" s="135">
        <v>74</v>
      </c>
      <c r="R5" s="135">
        <v>179</v>
      </c>
      <c r="S5" s="139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7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35">
        <v>595</v>
      </c>
      <c r="N6" s="135">
        <v>554</v>
      </c>
      <c r="O6" s="135">
        <v>405</v>
      </c>
      <c r="P6" s="135">
        <v>218</v>
      </c>
      <c r="Q6" s="135">
        <v>144</v>
      </c>
      <c r="R6" s="135">
        <v>250</v>
      </c>
      <c r="S6" s="139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7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35">
        <v>682</v>
      </c>
      <c r="N7" s="135">
        <v>638</v>
      </c>
      <c r="O7" s="135">
        <v>531</v>
      </c>
      <c r="P7" s="135">
        <v>198</v>
      </c>
      <c r="Q7" s="135">
        <v>141</v>
      </c>
      <c r="R7" s="135">
        <v>462</v>
      </c>
      <c r="S7" s="140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7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35">
        <v>673</v>
      </c>
      <c r="N8" s="135">
        <v>613</v>
      </c>
      <c r="O8" s="135">
        <v>588</v>
      </c>
      <c r="P8" s="135">
        <v>383</v>
      </c>
      <c r="Q8" s="135">
        <v>200</v>
      </c>
      <c r="R8" s="135">
        <v>349</v>
      </c>
      <c r="S8" s="139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7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35">
        <v>782</v>
      </c>
      <c r="N9" s="135">
        <v>725</v>
      </c>
      <c r="O9" s="135">
        <v>646</v>
      </c>
      <c r="P9" s="135">
        <v>373</v>
      </c>
      <c r="Q9" s="135">
        <v>202</v>
      </c>
      <c r="R9" s="135">
        <v>619</v>
      </c>
      <c r="S9" s="139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7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15</v>
      </c>
      <c r="R10" s="135">
        <v>0</v>
      </c>
      <c r="S10" s="139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7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35">
        <v>851</v>
      </c>
      <c r="N11" s="135">
        <v>748</v>
      </c>
      <c r="O11" s="135">
        <v>695</v>
      </c>
      <c r="P11" s="135">
        <v>448</v>
      </c>
      <c r="Q11" s="135">
        <v>219</v>
      </c>
      <c r="R11" s="135">
        <v>537</v>
      </c>
      <c r="S11" s="139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7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35">
        <v>839</v>
      </c>
      <c r="N12" s="135">
        <v>749</v>
      </c>
      <c r="O12" s="135">
        <v>405</v>
      </c>
      <c r="P12" s="135">
        <v>0</v>
      </c>
      <c r="Q12" s="135">
        <v>41</v>
      </c>
      <c r="R12" s="135">
        <v>0</v>
      </c>
      <c r="S12" s="140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7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35">
        <v>808</v>
      </c>
      <c r="N13" s="135">
        <v>763</v>
      </c>
      <c r="O13" s="135">
        <v>706</v>
      </c>
      <c r="P13" s="135">
        <v>442</v>
      </c>
      <c r="Q13" s="135">
        <v>225</v>
      </c>
      <c r="R13" s="135">
        <v>551</v>
      </c>
      <c r="S13" s="139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7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35">
        <v>519</v>
      </c>
      <c r="N14" s="135">
        <v>490</v>
      </c>
      <c r="O14" s="135">
        <v>352</v>
      </c>
      <c r="P14" s="135">
        <v>179</v>
      </c>
      <c r="Q14" s="135">
        <v>132</v>
      </c>
      <c r="R14" s="135">
        <v>363</v>
      </c>
      <c r="S14" s="139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7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35">
        <v>832</v>
      </c>
      <c r="N15" s="135">
        <v>798</v>
      </c>
      <c r="O15" s="135">
        <v>513</v>
      </c>
      <c r="P15" s="135">
        <v>232</v>
      </c>
      <c r="Q15" s="135">
        <v>155</v>
      </c>
      <c r="R15" s="135">
        <v>536</v>
      </c>
      <c r="S15" s="139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7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35">
        <v>891</v>
      </c>
      <c r="N16" s="135">
        <v>826</v>
      </c>
      <c r="O16" s="135">
        <v>885</v>
      </c>
      <c r="P16" s="135">
        <v>566</v>
      </c>
      <c r="Q16" s="135">
        <v>283</v>
      </c>
      <c r="R16" s="135">
        <v>742</v>
      </c>
      <c r="S16" s="139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7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35">
        <v>529</v>
      </c>
      <c r="N17" s="135">
        <v>481</v>
      </c>
      <c r="O17" s="135">
        <v>359</v>
      </c>
      <c r="P17" s="135">
        <v>237</v>
      </c>
      <c r="Q17" s="135">
        <v>136</v>
      </c>
      <c r="R17" s="135">
        <v>461</v>
      </c>
      <c r="S17" s="139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7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35">
        <v>94</v>
      </c>
      <c r="N18" s="135">
        <v>101</v>
      </c>
      <c r="O18" s="135">
        <v>55</v>
      </c>
      <c r="P18" s="135">
        <v>0</v>
      </c>
      <c r="Q18" s="135">
        <v>16</v>
      </c>
      <c r="R18" s="135">
        <v>0</v>
      </c>
      <c r="S18" s="139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7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35">
        <v>726</v>
      </c>
      <c r="N19" s="135">
        <v>764</v>
      </c>
      <c r="O19" s="135">
        <v>709</v>
      </c>
      <c r="P19" s="135">
        <v>308</v>
      </c>
      <c r="Q19" s="135">
        <v>107</v>
      </c>
      <c r="R19" s="135">
        <v>287</v>
      </c>
      <c r="S19" s="140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7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35">
        <v>325</v>
      </c>
      <c r="N20" s="135">
        <v>330</v>
      </c>
      <c r="O20" s="135">
        <v>381</v>
      </c>
      <c r="P20" s="135">
        <v>367</v>
      </c>
      <c r="Q20" s="135">
        <v>150</v>
      </c>
      <c r="R20" s="135">
        <v>382</v>
      </c>
      <c r="S20" s="139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7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35">
        <v>909</v>
      </c>
      <c r="N21" s="135">
        <v>866</v>
      </c>
      <c r="O21" s="135">
        <v>803</v>
      </c>
      <c r="P21" s="135">
        <v>428</v>
      </c>
      <c r="Q21" s="135">
        <v>214</v>
      </c>
      <c r="R21" s="135">
        <v>608</v>
      </c>
      <c r="S21" s="139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7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35">
        <v>967</v>
      </c>
      <c r="N22" s="135">
        <v>929</v>
      </c>
      <c r="O22" s="135">
        <v>832</v>
      </c>
      <c r="P22" s="135">
        <v>336</v>
      </c>
      <c r="Q22" s="135">
        <v>145</v>
      </c>
      <c r="R22" s="135">
        <v>514</v>
      </c>
      <c r="S22" s="139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7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35">
        <v>855</v>
      </c>
      <c r="N23" s="135">
        <v>779</v>
      </c>
      <c r="O23" s="135">
        <v>746</v>
      </c>
      <c r="P23" s="135">
        <v>406</v>
      </c>
      <c r="Q23" s="135">
        <v>44</v>
      </c>
      <c r="R23" s="135">
        <v>493</v>
      </c>
      <c r="S23" s="139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7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35">
        <v>461</v>
      </c>
      <c r="N24" s="135">
        <v>388</v>
      </c>
      <c r="O24" s="135">
        <v>247</v>
      </c>
      <c r="P24" s="135">
        <v>147</v>
      </c>
      <c r="Q24" s="135">
        <v>113</v>
      </c>
      <c r="R24" s="135">
        <v>274</v>
      </c>
      <c r="S24" s="139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7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35">
        <v>632</v>
      </c>
      <c r="N25" s="135">
        <v>580</v>
      </c>
      <c r="O25" s="135">
        <v>450</v>
      </c>
      <c r="P25" s="135">
        <v>355</v>
      </c>
      <c r="Q25" s="135">
        <v>176</v>
      </c>
      <c r="R25" s="135">
        <v>416</v>
      </c>
      <c r="S25" s="139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7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10</v>
      </c>
      <c r="R26" s="135">
        <v>0</v>
      </c>
      <c r="S26" s="139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7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35">
        <v>729</v>
      </c>
      <c r="N27" s="135">
        <v>671</v>
      </c>
      <c r="O27" s="135">
        <v>522</v>
      </c>
      <c r="P27" s="135">
        <v>314</v>
      </c>
      <c r="Q27" s="135">
        <v>93</v>
      </c>
      <c r="R27" s="135">
        <v>486</v>
      </c>
      <c r="S27" s="139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7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35">
        <v>665</v>
      </c>
      <c r="N28" s="135">
        <v>613</v>
      </c>
      <c r="O28" s="135">
        <v>571</v>
      </c>
      <c r="P28" s="135">
        <v>180</v>
      </c>
      <c r="Q28" s="135">
        <v>121</v>
      </c>
      <c r="R28" s="135">
        <v>368</v>
      </c>
      <c r="S28" s="139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7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35">
        <v>343</v>
      </c>
      <c r="N29" s="135">
        <v>291</v>
      </c>
      <c r="O29" s="135">
        <v>277</v>
      </c>
      <c r="P29" s="135">
        <v>359</v>
      </c>
      <c r="Q29" s="135">
        <v>138</v>
      </c>
      <c r="R29" s="135">
        <v>351</v>
      </c>
      <c r="S29" s="140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7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35">
        <v>374</v>
      </c>
      <c r="N30" s="135">
        <v>411</v>
      </c>
      <c r="O30" s="135">
        <v>350</v>
      </c>
      <c r="P30" s="135">
        <v>362</v>
      </c>
      <c r="Q30" s="135">
        <v>101</v>
      </c>
      <c r="R30" s="135">
        <v>237</v>
      </c>
      <c r="S30" s="141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7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35">
        <v>658</v>
      </c>
      <c r="N31" s="135">
        <v>613</v>
      </c>
      <c r="O31" s="135">
        <v>580</v>
      </c>
      <c r="P31" s="135">
        <v>525</v>
      </c>
      <c r="Q31" s="135">
        <v>165</v>
      </c>
      <c r="R31" s="135">
        <v>409</v>
      </c>
      <c r="S31" s="139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7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35">
        <v>208</v>
      </c>
      <c r="N32" s="135">
        <v>185</v>
      </c>
      <c r="O32" s="135">
        <v>199</v>
      </c>
      <c r="P32" s="135">
        <v>177</v>
      </c>
      <c r="Q32" s="135">
        <v>62</v>
      </c>
      <c r="R32" s="135">
        <v>145</v>
      </c>
      <c r="S32" s="138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7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35">
        <v>35</v>
      </c>
      <c r="N33" s="135">
        <v>44</v>
      </c>
      <c r="O33" s="135">
        <v>42</v>
      </c>
      <c r="P33" s="135">
        <v>10</v>
      </c>
      <c r="Q33" s="135">
        <v>1</v>
      </c>
      <c r="R33" s="135">
        <v>1</v>
      </c>
      <c r="S33" s="139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7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1</v>
      </c>
      <c r="R34" s="135">
        <v>0</v>
      </c>
      <c r="S34" s="139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7">
        <v>54.444444444444443</v>
      </c>
      <c r="G35" s="131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35">
        <v>37</v>
      </c>
      <c r="N35" s="135">
        <v>48</v>
      </c>
      <c r="O35" s="135">
        <v>19</v>
      </c>
      <c r="P35" s="135">
        <v>7</v>
      </c>
      <c r="Q35" s="135">
        <v>1</v>
      </c>
      <c r="R35" s="135">
        <v>1</v>
      </c>
      <c r="S35" s="139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7">
        <v>0</v>
      </c>
      <c r="G36" s="131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35">
        <v>2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9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>
      <selection activeCell="E25" sqref="E25"/>
    </sheetView>
  </sheetViews>
  <sheetFormatPr defaultRowHeight="14.5" x14ac:dyDescent="0.35"/>
  <cols>
    <col min="1" max="1" width="17.90625" customWidth="1"/>
  </cols>
  <sheetData>
    <row r="1" spans="1:13" ht="18.5" x14ac:dyDescent="0.35">
      <c r="B1" s="216" t="s">
        <v>49</v>
      </c>
      <c r="C1" s="216"/>
      <c r="D1" s="216"/>
      <c r="E1" s="216"/>
      <c r="F1" s="216" t="s">
        <v>50</v>
      </c>
      <c r="G1" s="216"/>
      <c r="H1" s="216"/>
      <c r="I1" s="216"/>
      <c r="J1" s="233" t="s">
        <v>49</v>
      </c>
      <c r="K1" s="212"/>
      <c r="L1" s="233" t="s">
        <v>50</v>
      </c>
      <c r="M1" s="212"/>
    </row>
    <row r="2" spans="1:13" ht="18.5" x14ac:dyDescent="0.35">
      <c r="B2" s="232" t="s">
        <v>52</v>
      </c>
      <c r="C2" s="232"/>
      <c r="D2" s="232" t="s">
        <v>39</v>
      </c>
      <c r="E2" s="232"/>
      <c r="F2" s="232" t="s">
        <v>52</v>
      </c>
      <c r="G2" s="232"/>
      <c r="H2" s="232" t="s">
        <v>39</v>
      </c>
      <c r="I2" s="232"/>
      <c r="J2" s="232" t="s">
        <v>55</v>
      </c>
      <c r="K2" s="232" t="s">
        <v>2</v>
      </c>
      <c r="L2" s="232" t="s">
        <v>55</v>
      </c>
      <c r="M2" s="232" t="s">
        <v>2</v>
      </c>
    </row>
    <row r="3" spans="1:13" s="120" customFormat="1" ht="111" x14ac:dyDescent="0.3">
      <c r="A3" s="119"/>
      <c r="B3" s="121" t="s">
        <v>56</v>
      </c>
      <c r="C3" s="121" t="s">
        <v>57</v>
      </c>
      <c r="D3" s="121" t="s">
        <v>56</v>
      </c>
      <c r="E3" s="121" t="s">
        <v>57</v>
      </c>
      <c r="F3" s="121" t="s">
        <v>56</v>
      </c>
      <c r="G3" s="121" t="s">
        <v>57</v>
      </c>
      <c r="H3" s="121" t="s">
        <v>56</v>
      </c>
      <c r="I3" s="121" t="s">
        <v>57</v>
      </c>
      <c r="J3" s="232"/>
      <c r="K3" s="232"/>
      <c r="L3" s="232"/>
      <c r="M3" s="232"/>
    </row>
    <row r="4" spans="1:13" x14ac:dyDescent="0.35">
      <c r="A4" s="124" t="s">
        <v>103</v>
      </c>
      <c r="B4" s="123">
        <v>5002.5</v>
      </c>
      <c r="C4" s="123">
        <v>4343.5</v>
      </c>
      <c r="D4" s="123">
        <v>2175</v>
      </c>
      <c r="E4" s="123">
        <v>1776.75</v>
      </c>
      <c r="F4" s="123">
        <v>4092</v>
      </c>
      <c r="G4" s="123">
        <v>4167.75</v>
      </c>
      <c r="H4" s="123">
        <v>1488</v>
      </c>
      <c r="I4" s="123">
        <v>1400</v>
      </c>
      <c r="J4" s="122">
        <f>C4/B4</f>
        <v>0.8682658670664668</v>
      </c>
      <c r="K4" s="122">
        <f>E4/D4</f>
        <v>0.81689655172413789</v>
      </c>
      <c r="L4" s="122">
        <f>G4/F4</f>
        <v>1.0185117302052786</v>
      </c>
      <c r="M4" s="122">
        <f>I4/H4</f>
        <v>0.94086021505376349</v>
      </c>
    </row>
    <row r="5" spans="1:13" x14ac:dyDescent="0.35">
      <c r="A5" s="124" t="s">
        <v>104</v>
      </c>
      <c r="B5" s="132">
        <v>4276.5</v>
      </c>
      <c r="C5" s="132">
        <v>4240.5</v>
      </c>
      <c r="D5" s="132">
        <v>2055</v>
      </c>
      <c r="E5" s="132">
        <v>1588.25</v>
      </c>
      <c r="F5" s="132">
        <v>3960</v>
      </c>
      <c r="G5" s="132">
        <v>4239.75</v>
      </c>
      <c r="H5" s="132">
        <v>1440</v>
      </c>
      <c r="I5" s="132">
        <v>1193.5</v>
      </c>
      <c r="J5" s="122">
        <f>C5/B5</f>
        <v>0.99158190108733779</v>
      </c>
      <c r="K5" s="122">
        <f>E5/D5</f>
        <v>0.7728710462287105</v>
      </c>
      <c r="L5" s="122">
        <f>G5/F5</f>
        <v>1.0706439393939393</v>
      </c>
      <c r="M5" s="122">
        <f>I5/H5</f>
        <v>0.82881944444444444</v>
      </c>
    </row>
    <row r="6" spans="1:13" x14ac:dyDescent="0.35">
      <c r="A6" s="124" t="s">
        <v>105</v>
      </c>
      <c r="B6" s="133"/>
      <c r="C6" s="133"/>
      <c r="D6" s="133"/>
      <c r="E6" s="133"/>
      <c r="F6" s="133">
        <v>4092</v>
      </c>
      <c r="G6" s="133"/>
      <c r="H6" s="133">
        <v>1488</v>
      </c>
      <c r="I6" s="133"/>
      <c r="J6" s="122" t="e">
        <f>C6/B6</f>
        <v>#DIV/0!</v>
      </c>
      <c r="K6" s="122" t="e">
        <f>E6/D6</f>
        <v>#DIV/0!</v>
      </c>
      <c r="L6" s="122">
        <f>G6/F6</f>
        <v>0</v>
      </c>
      <c r="M6" s="122">
        <f>I6/H6</f>
        <v>0</v>
      </c>
    </row>
  </sheetData>
  <mergeCells count="12">
    <mergeCell ref="J1:K1"/>
    <mergeCell ref="L1:M1"/>
    <mergeCell ref="J2:J3"/>
    <mergeCell ref="K2:K3"/>
    <mergeCell ref="L2:L3"/>
    <mergeCell ref="M2:M3"/>
    <mergeCell ref="B1:E1"/>
    <mergeCell ref="F1:I1"/>
    <mergeCell ref="B2:C2"/>
    <mergeCell ref="D2:E2"/>
    <mergeCell ref="F2:G2"/>
    <mergeCell ref="H2:I2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>
      <selection activeCell="M27" sqref="M27"/>
    </sheetView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8">
        <v>0.75</v>
      </c>
    </row>
    <row r="3" spans="2:3" x14ac:dyDescent="0.35">
      <c r="B3" t="s">
        <v>99</v>
      </c>
      <c r="C3" s="118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150"/>
  <sheetViews>
    <sheetView tabSelected="1" zoomScale="70" zoomScaleNormal="7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Q2" sqref="AQ2:AT3"/>
    </sheetView>
  </sheetViews>
  <sheetFormatPr defaultRowHeight="14.5" x14ac:dyDescent="0.35"/>
  <cols>
    <col min="1" max="1" width="36.54296875" style="89" customWidth="1"/>
    <col min="2" max="2" width="26.54296875" customWidth="1"/>
    <col min="3" max="3" width="9.08984375" customWidth="1"/>
    <col min="4" max="23" width="11.26953125" customWidth="1"/>
    <col min="24" max="24" width="14.54296875" customWidth="1"/>
    <col min="25" max="28" width="12.81640625" customWidth="1"/>
    <col min="29" max="30" width="15.6328125" customWidth="1"/>
    <col min="31" max="31" width="9.08984375" customWidth="1"/>
    <col min="32" max="39" width="12.81640625" customWidth="1"/>
    <col min="40" max="41" width="15.6328125" customWidth="1"/>
    <col min="42" max="42" width="9.08984375" customWidth="1"/>
    <col min="43" max="46" width="12.81640625" customWidth="1"/>
  </cols>
  <sheetData>
    <row r="1" spans="1:46" ht="18.5" x14ac:dyDescent="0.35">
      <c r="D1" s="244" t="s">
        <v>49</v>
      </c>
      <c r="E1" s="249"/>
      <c r="F1" s="249"/>
      <c r="G1" s="249"/>
      <c r="H1" s="249"/>
      <c r="I1" s="249"/>
      <c r="J1" s="249"/>
      <c r="K1" s="250"/>
      <c r="L1" s="244" t="s">
        <v>50</v>
      </c>
      <c r="M1" s="249"/>
      <c r="N1" s="249"/>
      <c r="O1" s="249"/>
      <c r="P1" s="249"/>
      <c r="Q1" s="249"/>
      <c r="R1" s="249"/>
      <c r="S1" s="250"/>
      <c r="T1" s="244" t="s">
        <v>94</v>
      </c>
      <c r="U1" s="245"/>
      <c r="V1" s="245"/>
      <c r="W1" s="241"/>
      <c r="X1" s="246" t="s">
        <v>51</v>
      </c>
      <c r="Y1" s="246"/>
      <c r="Z1" s="246"/>
      <c r="AA1" s="246"/>
      <c r="AB1" s="246"/>
      <c r="AC1" s="246"/>
      <c r="AD1" s="246"/>
      <c r="AE1" s="246"/>
      <c r="AF1" s="234" t="s">
        <v>49</v>
      </c>
      <c r="AG1" s="235"/>
      <c r="AH1" s="235"/>
      <c r="AI1" s="236"/>
      <c r="AJ1" s="234" t="s">
        <v>50</v>
      </c>
      <c r="AK1" s="235"/>
      <c r="AL1" s="235"/>
      <c r="AM1" s="236"/>
      <c r="AN1" s="240" t="s">
        <v>94</v>
      </c>
      <c r="AO1" s="241"/>
      <c r="AQ1" s="220" t="s">
        <v>49</v>
      </c>
      <c r="AR1" s="228"/>
      <c r="AS1" s="220" t="s">
        <v>50</v>
      </c>
      <c r="AT1" s="228"/>
    </row>
    <row r="2" spans="1:46" ht="67.5" customHeight="1" x14ac:dyDescent="0.35">
      <c r="A2" s="247" t="s">
        <v>0</v>
      </c>
      <c r="D2" s="242" t="s">
        <v>52</v>
      </c>
      <c r="E2" s="242"/>
      <c r="F2" s="242" t="s">
        <v>39</v>
      </c>
      <c r="G2" s="242"/>
      <c r="H2" s="234" t="s">
        <v>101</v>
      </c>
      <c r="I2" s="236"/>
      <c r="J2" s="234" t="s">
        <v>102</v>
      </c>
      <c r="K2" s="236"/>
      <c r="L2" s="242" t="s">
        <v>52</v>
      </c>
      <c r="M2" s="242"/>
      <c r="N2" s="242" t="s">
        <v>39</v>
      </c>
      <c r="O2" s="242"/>
      <c r="P2" s="234" t="s">
        <v>101</v>
      </c>
      <c r="Q2" s="236"/>
      <c r="R2" s="234" t="s">
        <v>102</v>
      </c>
      <c r="S2" s="236"/>
      <c r="T2" s="234" t="s">
        <v>95</v>
      </c>
      <c r="U2" s="241"/>
      <c r="V2" s="234" t="s">
        <v>53</v>
      </c>
      <c r="W2" s="241"/>
      <c r="X2" s="242" t="s">
        <v>37</v>
      </c>
      <c r="Y2" s="237" t="s">
        <v>38</v>
      </c>
      <c r="Z2" s="237" t="s">
        <v>39</v>
      </c>
      <c r="AA2" s="237" t="s">
        <v>101</v>
      </c>
      <c r="AB2" s="237" t="s">
        <v>102</v>
      </c>
      <c r="AC2" s="237" t="s">
        <v>54</v>
      </c>
      <c r="AD2" s="237" t="s">
        <v>53</v>
      </c>
      <c r="AE2" s="237" t="s">
        <v>40</v>
      </c>
      <c r="AF2" s="242" t="s">
        <v>55</v>
      </c>
      <c r="AG2" s="242" t="s">
        <v>2</v>
      </c>
      <c r="AH2" s="237" t="s">
        <v>101</v>
      </c>
      <c r="AI2" s="237" t="s">
        <v>102</v>
      </c>
      <c r="AJ2" s="242" t="s">
        <v>55</v>
      </c>
      <c r="AK2" s="242" t="s">
        <v>2</v>
      </c>
      <c r="AL2" s="237" t="s">
        <v>101</v>
      </c>
      <c r="AM2" s="237" t="s">
        <v>102</v>
      </c>
      <c r="AN2" s="237" t="s">
        <v>96</v>
      </c>
      <c r="AO2" s="237" t="s">
        <v>97</v>
      </c>
      <c r="AQ2" s="219" t="s">
        <v>55</v>
      </c>
      <c r="AR2" s="219" t="s">
        <v>2</v>
      </c>
      <c r="AS2" s="219" t="s">
        <v>55</v>
      </c>
      <c r="AT2" s="219" t="s">
        <v>2</v>
      </c>
    </row>
    <row r="3" spans="1:46" ht="111" x14ac:dyDescent="0.35">
      <c r="A3" s="248"/>
      <c r="B3" s="126" t="s">
        <v>100</v>
      </c>
      <c r="D3" s="125" t="s">
        <v>56</v>
      </c>
      <c r="E3" s="125" t="s">
        <v>57</v>
      </c>
      <c r="F3" s="125" t="s">
        <v>56</v>
      </c>
      <c r="G3" s="125" t="s">
        <v>57</v>
      </c>
      <c r="H3" s="125" t="s">
        <v>56</v>
      </c>
      <c r="I3" s="125" t="s">
        <v>57</v>
      </c>
      <c r="J3" s="125" t="s">
        <v>56</v>
      </c>
      <c r="K3" s="125" t="s">
        <v>57</v>
      </c>
      <c r="L3" s="125" t="s">
        <v>56</v>
      </c>
      <c r="M3" s="125" t="s">
        <v>57</v>
      </c>
      <c r="N3" s="125" t="s">
        <v>56</v>
      </c>
      <c r="O3" s="125" t="s">
        <v>57</v>
      </c>
      <c r="P3" s="125" t="s">
        <v>56</v>
      </c>
      <c r="Q3" s="125" t="s">
        <v>57</v>
      </c>
      <c r="R3" s="125" t="s">
        <v>56</v>
      </c>
      <c r="S3" s="125" t="s">
        <v>57</v>
      </c>
      <c r="T3" s="125" t="s">
        <v>56</v>
      </c>
      <c r="U3" s="125" t="s">
        <v>57</v>
      </c>
      <c r="V3" s="125" t="s">
        <v>56</v>
      </c>
      <c r="W3" s="125" t="s">
        <v>57</v>
      </c>
      <c r="X3" s="242"/>
      <c r="Y3" s="239"/>
      <c r="Z3" s="239"/>
      <c r="AA3" s="239"/>
      <c r="AB3" s="239"/>
      <c r="AC3" s="238"/>
      <c r="AD3" s="239"/>
      <c r="AE3" s="239"/>
      <c r="AF3" s="242"/>
      <c r="AG3" s="242"/>
      <c r="AH3" s="239"/>
      <c r="AI3" s="239"/>
      <c r="AJ3" s="242"/>
      <c r="AK3" s="242"/>
      <c r="AL3" s="239"/>
      <c r="AM3" s="239"/>
      <c r="AN3" s="243"/>
      <c r="AO3" s="243"/>
      <c r="AQ3" s="219"/>
      <c r="AR3" s="219"/>
      <c r="AS3" s="219"/>
      <c r="AT3" s="219"/>
    </row>
    <row r="4" spans="1:46" ht="25.5" customHeight="1" x14ac:dyDescent="0.35">
      <c r="A4" s="142" t="s">
        <v>3</v>
      </c>
      <c r="B4" s="143" t="s">
        <v>106</v>
      </c>
      <c r="C4" s="148"/>
      <c r="D4" s="162">
        <v>2481</v>
      </c>
      <c r="E4" s="162">
        <v>1578.5</v>
      </c>
      <c r="F4" s="162">
        <v>1528.5</v>
      </c>
      <c r="G4" s="162">
        <v>1397</v>
      </c>
      <c r="H4" s="162">
        <v>0</v>
      </c>
      <c r="I4" s="162">
        <v>0</v>
      </c>
      <c r="J4" s="162">
        <v>0</v>
      </c>
      <c r="K4" s="162">
        <v>0</v>
      </c>
      <c r="L4" s="162">
        <v>2232</v>
      </c>
      <c r="M4" s="162">
        <v>1316</v>
      </c>
      <c r="N4" s="162">
        <v>1476</v>
      </c>
      <c r="O4" s="162">
        <v>1246</v>
      </c>
      <c r="P4" s="162">
        <v>0</v>
      </c>
      <c r="Q4" s="162">
        <v>0</v>
      </c>
      <c r="R4" s="162">
        <v>0</v>
      </c>
      <c r="S4" s="162">
        <v>0</v>
      </c>
      <c r="T4" s="162">
        <v>0</v>
      </c>
      <c r="U4" s="162">
        <v>0</v>
      </c>
      <c r="V4" s="162">
        <v>0</v>
      </c>
      <c r="W4" s="162">
        <v>0</v>
      </c>
      <c r="X4" s="159">
        <v>740</v>
      </c>
      <c r="Y4" s="127">
        <f>SUM(E4+M4)/X4</f>
        <v>3.9114864864864867</v>
      </c>
      <c r="Z4" s="127">
        <f>SUM(G4+O4)/X4</f>
        <v>3.5716216216216217</v>
      </c>
      <c r="AA4" s="127">
        <f>SUM(I4+Q4)/X4</f>
        <v>0</v>
      </c>
      <c r="AB4" s="127">
        <f>SUM(K4+S4)/X4</f>
        <v>0</v>
      </c>
      <c r="AC4" s="115">
        <f>SUM(U4)/X4</f>
        <v>0</v>
      </c>
      <c r="AD4" s="90">
        <f>SUM(W4)/X4</f>
        <v>0</v>
      </c>
      <c r="AE4" s="137">
        <f>SUM(Y4:AD4)</f>
        <v>7.4831081081081088</v>
      </c>
      <c r="AF4" s="128">
        <f>(E4)/D4</f>
        <v>0.63623538895606613</v>
      </c>
      <c r="AG4" s="128">
        <f>IFERROR(G4/F4,0)</f>
        <v>0.91396794242721624</v>
      </c>
      <c r="AH4" s="128">
        <f>IFERROR(I4/H4,0)</f>
        <v>0</v>
      </c>
      <c r="AI4" s="128">
        <f>IFERROR(K4/J4,0)</f>
        <v>0</v>
      </c>
      <c r="AJ4" s="128">
        <f>IFERROR(M4/L4,0)</f>
        <v>0.58960573476702505</v>
      </c>
      <c r="AK4" s="128">
        <f>IFERROR(O4/N4,0)</f>
        <v>0.84417344173441733</v>
      </c>
      <c r="AL4" s="128">
        <f>IFERROR(P4/Q4,0)</f>
        <v>0</v>
      </c>
      <c r="AM4" s="128">
        <f>IFERROR(S4/R4,0)</f>
        <v>0</v>
      </c>
      <c r="AN4" s="128">
        <f>IFERROR(U4/T4,0)</f>
        <v>0</v>
      </c>
      <c r="AO4" s="128">
        <f>IFERROR(W4/V4,0)</f>
        <v>0</v>
      </c>
      <c r="AQ4" s="130">
        <f>SUM(E4+I4)/(D4+H4)</f>
        <v>0.63623538895606613</v>
      </c>
      <c r="AR4" s="130">
        <f>SUM(G4+K4)/(F4+J4)</f>
        <v>0.91396794242721624</v>
      </c>
      <c r="AS4" s="130">
        <f>SUM(M4+Q4)/(L4+P4)</f>
        <v>0.58960573476702505</v>
      </c>
      <c r="AT4" s="130">
        <f>SUM(O4+S4)/(N4+R4)</f>
        <v>0.84417344173441733</v>
      </c>
    </row>
    <row r="5" spans="1:46" ht="25.5" customHeight="1" x14ac:dyDescent="0.35">
      <c r="A5" s="142" t="s">
        <v>4</v>
      </c>
      <c r="B5" s="143" t="s">
        <v>106</v>
      </c>
      <c r="C5" s="149"/>
      <c r="D5" s="161">
        <v>2157.5</v>
      </c>
      <c r="E5" s="161">
        <v>1382</v>
      </c>
      <c r="F5" s="161">
        <v>2016.5</v>
      </c>
      <c r="G5" s="161">
        <v>1420.25</v>
      </c>
      <c r="H5" s="161">
        <v>356</v>
      </c>
      <c r="I5" s="161">
        <v>360.5</v>
      </c>
      <c r="J5" s="161">
        <v>0</v>
      </c>
      <c r="K5" s="161">
        <v>0</v>
      </c>
      <c r="L5" s="163">
        <v>1488</v>
      </c>
      <c r="M5" s="163">
        <v>1227</v>
      </c>
      <c r="N5" s="164">
        <v>1488</v>
      </c>
      <c r="O5" s="163">
        <v>1452</v>
      </c>
      <c r="P5" s="163">
        <v>287</v>
      </c>
      <c r="Q5" s="164">
        <v>144</v>
      </c>
      <c r="R5" s="164">
        <v>0</v>
      </c>
      <c r="S5" s="164">
        <v>0</v>
      </c>
      <c r="T5" s="164">
        <v>164</v>
      </c>
      <c r="U5" s="164">
        <v>141.5</v>
      </c>
      <c r="V5" s="164">
        <v>0</v>
      </c>
      <c r="W5" s="164">
        <v>0</v>
      </c>
      <c r="X5" s="160">
        <v>772</v>
      </c>
      <c r="Y5" s="127">
        <f t="shared" ref="Y5:Y20" si="0">SUM(E5+M5)/X5</f>
        <v>3.3795336787564767</v>
      </c>
      <c r="Z5" s="127">
        <f t="shared" ref="Z5:Z20" si="1">SUM(G5+O5)/X5</f>
        <v>3.7205310880829017</v>
      </c>
      <c r="AA5" s="127">
        <f t="shared" ref="AA5:AA20" si="2">SUM(I5+Q5)/X5</f>
        <v>0.65349740932642486</v>
      </c>
      <c r="AB5" s="127">
        <f t="shared" ref="AB5:AB20" si="3">SUM(K5+S5)/X5</f>
        <v>0</v>
      </c>
      <c r="AC5" s="127">
        <f t="shared" ref="AC5:AC20" si="4">SUM(U5)/X5</f>
        <v>0.18329015544041452</v>
      </c>
      <c r="AD5" s="129">
        <f t="shared" ref="AD5:AD20" si="5">SUM(W5)/X5</f>
        <v>0</v>
      </c>
      <c r="AE5" s="136">
        <f t="shared" ref="AE5:AE20" si="6">SUM(Y5:AD5)</f>
        <v>7.9368523316062181</v>
      </c>
      <c r="AF5" s="128">
        <f t="shared" ref="AF5:AF30" si="7">(E5)/D5</f>
        <v>0.64055619930475083</v>
      </c>
      <c r="AG5" s="128">
        <f t="shared" ref="AG5:AG30" si="8">IFERROR(G5/F5,0)</f>
        <v>0.70431440614926855</v>
      </c>
      <c r="AH5" s="128">
        <f t="shared" ref="AH5:AH30" si="9">IFERROR(I5/H5,0)</f>
        <v>1.0126404494382022</v>
      </c>
      <c r="AI5" s="128">
        <f t="shared" ref="AI5:AI30" si="10">IFERROR(K5/J5,0)</f>
        <v>0</v>
      </c>
      <c r="AJ5" s="128">
        <f t="shared" ref="AJ5:AJ30" si="11">IFERROR(M5/L5,0)</f>
        <v>0.82459677419354838</v>
      </c>
      <c r="AK5" s="128">
        <f t="shared" ref="AK5:AK30" si="12">IFERROR(O5/N5,0)</f>
        <v>0.97580645161290325</v>
      </c>
      <c r="AL5" s="128">
        <f t="shared" ref="AL5:AL30" si="13">IFERROR(P5/Q5,0)</f>
        <v>1.9930555555555556</v>
      </c>
      <c r="AM5" s="128">
        <f t="shared" ref="AM5:AM30" si="14">IFERROR(S5/R5,0)</f>
        <v>0</v>
      </c>
      <c r="AN5" s="128">
        <f t="shared" ref="AN5:AN30" si="15">IFERROR(U5/T5,0)</f>
        <v>0.86280487804878048</v>
      </c>
      <c r="AO5" s="128">
        <f t="shared" ref="AO5:AO30" si="16">IFERROR(W5/V5,0)</f>
        <v>0</v>
      </c>
      <c r="AQ5" s="130">
        <f t="shared" ref="AQ5:AQ28" si="17">SUM(E5+I5)/(D5+H5)</f>
        <v>0.69325641535707183</v>
      </c>
      <c r="AR5" s="130">
        <f t="shared" ref="AR5:AR28" si="18">SUM(G5+K5)/(F5+J5)</f>
        <v>0.70431440614926855</v>
      </c>
      <c r="AS5" s="130">
        <f t="shared" ref="AS5:AS28" si="19">SUM(M5+Q5)/(L5+P5)</f>
        <v>0.77239436619718305</v>
      </c>
      <c r="AT5" s="130">
        <f t="shared" ref="AT5:AT28" si="20">SUM(O5+S5)/(N5+R5)</f>
        <v>0.97580645161290325</v>
      </c>
    </row>
    <row r="6" spans="1:46" ht="25.5" customHeight="1" x14ac:dyDescent="0.35">
      <c r="A6" s="142" t="s">
        <v>5</v>
      </c>
      <c r="B6" s="143" t="s">
        <v>107</v>
      </c>
      <c r="C6" s="149"/>
      <c r="D6" s="162">
        <v>2480.75</v>
      </c>
      <c r="E6" s="163">
        <v>1554.5</v>
      </c>
      <c r="F6" s="163">
        <v>1510.25</v>
      </c>
      <c r="G6" s="163">
        <v>1221.25</v>
      </c>
      <c r="H6" s="163">
        <v>250.5</v>
      </c>
      <c r="I6" s="163">
        <v>181.5</v>
      </c>
      <c r="J6" s="163">
        <v>0</v>
      </c>
      <c r="K6" s="163">
        <v>0</v>
      </c>
      <c r="L6" s="163">
        <v>1116</v>
      </c>
      <c r="M6" s="163">
        <v>1044</v>
      </c>
      <c r="N6" s="164">
        <v>1476</v>
      </c>
      <c r="O6" s="163">
        <v>1250</v>
      </c>
      <c r="P6" s="163">
        <v>71</v>
      </c>
      <c r="Q6" s="164">
        <v>60</v>
      </c>
      <c r="R6" s="164">
        <v>0</v>
      </c>
      <c r="S6" s="164">
        <v>0</v>
      </c>
      <c r="T6" s="164">
        <v>0</v>
      </c>
      <c r="U6" s="164">
        <v>0</v>
      </c>
      <c r="V6" s="164">
        <v>0</v>
      </c>
      <c r="W6" s="164">
        <v>0</v>
      </c>
      <c r="X6" s="160">
        <v>880</v>
      </c>
      <c r="Y6" s="127">
        <f t="shared" si="0"/>
        <v>2.9528409090909089</v>
      </c>
      <c r="Z6" s="127">
        <f t="shared" si="1"/>
        <v>2.8082386363636362</v>
      </c>
      <c r="AA6" s="127">
        <f t="shared" si="2"/>
        <v>0.27443181818181817</v>
      </c>
      <c r="AB6" s="127">
        <f t="shared" si="3"/>
        <v>0</v>
      </c>
      <c r="AC6" s="127">
        <f t="shared" si="4"/>
        <v>0</v>
      </c>
      <c r="AD6" s="129">
        <f t="shared" si="5"/>
        <v>0</v>
      </c>
      <c r="AE6" s="136">
        <f t="shared" si="6"/>
        <v>6.0355113636363633</v>
      </c>
      <c r="AF6" s="128">
        <f t="shared" si="7"/>
        <v>0.62662501259699688</v>
      </c>
      <c r="AG6" s="128">
        <f t="shared" si="8"/>
        <v>0.80864095348452247</v>
      </c>
      <c r="AH6" s="128">
        <f t="shared" si="9"/>
        <v>0.72455089820359286</v>
      </c>
      <c r="AI6" s="128">
        <f t="shared" si="10"/>
        <v>0</v>
      </c>
      <c r="AJ6" s="128">
        <f t="shared" si="11"/>
        <v>0.93548387096774188</v>
      </c>
      <c r="AK6" s="128">
        <f t="shared" si="12"/>
        <v>0.84688346883468835</v>
      </c>
      <c r="AL6" s="128">
        <f t="shared" si="13"/>
        <v>1.1833333333333333</v>
      </c>
      <c r="AM6" s="128">
        <f t="shared" si="14"/>
        <v>0</v>
      </c>
      <c r="AN6" s="128">
        <f t="shared" si="15"/>
        <v>0</v>
      </c>
      <c r="AO6" s="128">
        <f t="shared" si="16"/>
        <v>0</v>
      </c>
      <c r="AQ6" s="130">
        <f t="shared" si="17"/>
        <v>0.6356064073226545</v>
      </c>
      <c r="AR6" s="130">
        <f t="shared" si="18"/>
        <v>0.80864095348452247</v>
      </c>
      <c r="AS6" s="130">
        <f t="shared" si="19"/>
        <v>0.93007582139848355</v>
      </c>
      <c r="AT6" s="130">
        <f t="shared" si="20"/>
        <v>0.84688346883468835</v>
      </c>
    </row>
    <row r="7" spans="1:46" ht="25.5" customHeight="1" x14ac:dyDescent="0.35">
      <c r="A7" s="142" t="s">
        <v>6</v>
      </c>
      <c r="B7" s="143" t="s">
        <v>108</v>
      </c>
      <c r="C7" s="149"/>
      <c r="D7" s="162">
        <v>1502</v>
      </c>
      <c r="E7" s="163">
        <v>1178</v>
      </c>
      <c r="F7" s="163">
        <v>1155.5</v>
      </c>
      <c r="G7" s="163">
        <v>952.5</v>
      </c>
      <c r="H7" s="163">
        <v>160.75</v>
      </c>
      <c r="I7" s="163">
        <v>36</v>
      </c>
      <c r="J7" s="163">
        <v>0</v>
      </c>
      <c r="K7" s="163">
        <v>0</v>
      </c>
      <c r="L7" s="163">
        <v>744</v>
      </c>
      <c r="M7" s="163">
        <v>731.5</v>
      </c>
      <c r="N7" s="164">
        <v>744</v>
      </c>
      <c r="O7" s="163">
        <v>708</v>
      </c>
      <c r="P7" s="163">
        <v>6.5</v>
      </c>
      <c r="Q7" s="164">
        <v>12</v>
      </c>
      <c r="R7" s="164">
        <v>0</v>
      </c>
      <c r="S7" s="164">
        <v>0</v>
      </c>
      <c r="T7" s="164">
        <v>0</v>
      </c>
      <c r="U7" s="164">
        <v>0</v>
      </c>
      <c r="V7" s="164">
        <v>0</v>
      </c>
      <c r="W7" s="164">
        <v>0</v>
      </c>
      <c r="X7" s="160">
        <v>579</v>
      </c>
      <c r="Y7" s="127">
        <f t="shared" si="0"/>
        <v>3.2979274611398965</v>
      </c>
      <c r="Z7" s="127">
        <f t="shared" si="1"/>
        <v>2.8678756476683938</v>
      </c>
      <c r="AA7" s="127">
        <f t="shared" si="2"/>
        <v>8.2901554404145081E-2</v>
      </c>
      <c r="AB7" s="127">
        <f t="shared" si="3"/>
        <v>0</v>
      </c>
      <c r="AC7" s="127">
        <f t="shared" si="4"/>
        <v>0</v>
      </c>
      <c r="AD7" s="129">
        <f t="shared" si="5"/>
        <v>0</v>
      </c>
      <c r="AE7" s="136">
        <f t="shared" si="6"/>
        <v>6.2487046632124361</v>
      </c>
      <c r="AF7" s="128">
        <f t="shared" si="7"/>
        <v>0.78428761651131829</v>
      </c>
      <c r="AG7" s="128">
        <f t="shared" si="8"/>
        <v>0.8243184768498486</v>
      </c>
      <c r="AH7" s="128">
        <f t="shared" si="9"/>
        <v>0.22395023328149299</v>
      </c>
      <c r="AI7" s="128">
        <f t="shared" si="10"/>
        <v>0</v>
      </c>
      <c r="AJ7" s="128">
        <f t="shared" si="11"/>
        <v>0.98319892473118276</v>
      </c>
      <c r="AK7" s="128">
        <f t="shared" si="12"/>
        <v>0.95161290322580649</v>
      </c>
      <c r="AL7" s="128">
        <f t="shared" si="13"/>
        <v>0.54166666666666663</v>
      </c>
      <c r="AM7" s="128">
        <f t="shared" si="14"/>
        <v>0</v>
      </c>
      <c r="AN7" s="128">
        <f t="shared" si="15"/>
        <v>0</v>
      </c>
      <c r="AO7" s="128">
        <f t="shared" si="16"/>
        <v>0</v>
      </c>
      <c r="AQ7" s="130">
        <f t="shared" si="17"/>
        <v>0.73011577206435119</v>
      </c>
      <c r="AR7" s="130">
        <f>SUM(G7+K7)/(F7+J7)</f>
        <v>0.8243184768498486</v>
      </c>
      <c r="AS7" s="130">
        <f t="shared" si="19"/>
        <v>0.99067288474350435</v>
      </c>
      <c r="AT7" s="130">
        <f t="shared" si="20"/>
        <v>0.95161290322580649</v>
      </c>
    </row>
    <row r="8" spans="1:46" ht="25.5" customHeight="1" x14ac:dyDescent="0.35">
      <c r="A8" s="142" t="s">
        <v>7</v>
      </c>
      <c r="B8" s="143" t="s">
        <v>106</v>
      </c>
      <c r="C8" s="149"/>
      <c r="D8" s="162">
        <v>1160.5</v>
      </c>
      <c r="E8" s="163">
        <v>761</v>
      </c>
      <c r="F8" s="163">
        <v>1525</v>
      </c>
      <c r="G8" s="163">
        <v>1101</v>
      </c>
      <c r="H8" s="163">
        <v>150</v>
      </c>
      <c r="I8" s="163">
        <v>175.5</v>
      </c>
      <c r="J8" s="163">
        <v>0</v>
      </c>
      <c r="K8" s="163">
        <v>0</v>
      </c>
      <c r="L8" s="163">
        <v>744</v>
      </c>
      <c r="M8" s="163">
        <v>744</v>
      </c>
      <c r="N8" s="164">
        <v>744</v>
      </c>
      <c r="O8" s="163">
        <v>684</v>
      </c>
      <c r="P8" s="163">
        <v>0</v>
      </c>
      <c r="Q8" s="164">
        <v>0</v>
      </c>
      <c r="R8" s="164">
        <v>0</v>
      </c>
      <c r="S8" s="164">
        <v>0</v>
      </c>
      <c r="T8" s="164">
        <v>0</v>
      </c>
      <c r="U8" s="164">
        <v>0</v>
      </c>
      <c r="V8" s="164">
        <v>0</v>
      </c>
      <c r="W8" s="164">
        <v>0</v>
      </c>
      <c r="X8" s="160">
        <v>420</v>
      </c>
      <c r="Y8" s="127">
        <f t="shared" si="0"/>
        <v>3.5833333333333335</v>
      </c>
      <c r="Z8" s="127">
        <f t="shared" si="1"/>
        <v>4.25</v>
      </c>
      <c r="AA8" s="127">
        <f t="shared" si="2"/>
        <v>0.41785714285714287</v>
      </c>
      <c r="AB8" s="127">
        <f t="shared" si="3"/>
        <v>0</v>
      </c>
      <c r="AC8" s="127">
        <f t="shared" si="4"/>
        <v>0</v>
      </c>
      <c r="AD8" s="129">
        <f t="shared" si="5"/>
        <v>0</v>
      </c>
      <c r="AE8" s="136">
        <f t="shared" si="6"/>
        <v>8.2511904761904766</v>
      </c>
      <c r="AF8" s="128">
        <f t="shared" si="7"/>
        <v>0.6557518311072813</v>
      </c>
      <c r="AG8" s="128">
        <f t="shared" si="8"/>
        <v>0.72196721311475409</v>
      </c>
      <c r="AH8" s="128">
        <f t="shared" si="9"/>
        <v>1.17</v>
      </c>
      <c r="AI8" s="128">
        <f t="shared" si="10"/>
        <v>0</v>
      </c>
      <c r="AJ8" s="128">
        <f t="shared" si="11"/>
        <v>1</v>
      </c>
      <c r="AK8" s="128">
        <f t="shared" si="12"/>
        <v>0.91935483870967738</v>
      </c>
      <c r="AL8" s="128">
        <f t="shared" si="13"/>
        <v>0</v>
      </c>
      <c r="AM8" s="128">
        <f t="shared" si="14"/>
        <v>0</v>
      </c>
      <c r="AN8" s="128">
        <f t="shared" si="15"/>
        <v>0</v>
      </c>
      <c r="AO8" s="128">
        <f t="shared" si="16"/>
        <v>0</v>
      </c>
      <c r="AQ8" s="130">
        <f t="shared" si="17"/>
        <v>0.71461274322777568</v>
      </c>
      <c r="AR8" s="130">
        <f t="shared" si="18"/>
        <v>0.72196721311475409</v>
      </c>
      <c r="AS8" s="130">
        <f t="shared" si="19"/>
        <v>1</v>
      </c>
      <c r="AT8" s="130">
        <f t="shared" si="20"/>
        <v>0.91935483870967738</v>
      </c>
    </row>
    <row r="9" spans="1:46" ht="25.5" customHeight="1" x14ac:dyDescent="0.35">
      <c r="A9" s="142" t="s">
        <v>8</v>
      </c>
      <c r="B9" s="143" t="s">
        <v>109</v>
      </c>
      <c r="C9" s="149"/>
      <c r="D9" s="162">
        <v>3146</v>
      </c>
      <c r="E9" s="163">
        <v>2891</v>
      </c>
      <c r="F9" s="163">
        <v>810</v>
      </c>
      <c r="G9" s="163">
        <v>499.5</v>
      </c>
      <c r="H9" s="163">
        <v>0</v>
      </c>
      <c r="I9" s="163">
        <v>0</v>
      </c>
      <c r="J9" s="163">
        <v>0</v>
      </c>
      <c r="K9" s="163">
        <v>0</v>
      </c>
      <c r="L9" s="163">
        <v>2232</v>
      </c>
      <c r="M9" s="163">
        <v>2161.5</v>
      </c>
      <c r="N9" s="164">
        <v>744</v>
      </c>
      <c r="O9" s="163">
        <v>480</v>
      </c>
      <c r="P9" s="163">
        <v>0</v>
      </c>
      <c r="Q9" s="164">
        <v>0</v>
      </c>
      <c r="R9" s="164">
        <v>0</v>
      </c>
      <c r="S9" s="164">
        <v>0</v>
      </c>
      <c r="T9" s="164">
        <v>0</v>
      </c>
      <c r="U9" s="164">
        <v>0</v>
      </c>
      <c r="V9" s="164">
        <v>0</v>
      </c>
      <c r="W9" s="164">
        <v>0</v>
      </c>
      <c r="X9" s="160">
        <v>356</v>
      </c>
      <c r="Y9" s="127">
        <f t="shared" si="0"/>
        <v>14.192415730337078</v>
      </c>
      <c r="Z9" s="127">
        <f t="shared" si="1"/>
        <v>2.7514044943820224</v>
      </c>
      <c r="AA9" s="127">
        <f t="shared" si="2"/>
        <v>0</v>
      </c>
      <c r="AB9" s="127">
        <f t="shared" si="3"/>
        <v>0</v>
      </c>
      <c r="AC9" s="127">
        <f t="shared" si="4"/>
        <v>0</v>
      </c>
      <c r="AD9" s="129">
        <f t="shared" si="5"/>
        <v>0</v>
      </c>
      <c r="AE9" s="136">
        <f t="shared" si="6"/>
        <v>16.943820224719101</v>
      </c>
      <c r="AF9" s="128">
        <f t="shared" si="7"/>
        <v>0.91894469167196435</v>
      </c>
      <c r="AG9" s="128">
        <f t="shared" si="8"/>
        <v>0.6166666666666667</v>
      </c>
      <c r="AH9" s="128">
        <f t="shared" si="9"/>
        <v>0</v>
      </c>
      <c r="AI9" s="128">
        <f t="shared" si="10"/>
        <v>0</v>
      </c>
      <c r="AJ9" s="128">
        <f t="shared" si="11"/>
        <v>0.96841397849462363</v>
      </c>
      <c r="AK9" s="128">
        <f t="shared" si="12"/>
        <v>0.64516129032258063</v>
      </c>
      <c r="AL9" s="128">
        <f t="shared" si="13"/>
        <v>0</v>
      </c>
      <c r="AM9" s="128">
        <f t="shared" si="14"/>
        <v>0</v>
      </c>
      <c r="AN9" s="128">
        <f t="shared" si="15"/>
        <v>0</v>
      </c>
      <c r="AO9" s="128">
        <f t="shared" si="16"/>
        <v>0</v>
      </c>
      <c r="AQ9" s="130">
        <f t="shared" si="17"/>
        <v>0.91894469167196435</v>
      </c>
      <c r="AR9" s="130">
        <f t="shared" si="18"/>
        <v>0.6166666666666667</v>
      </c>
      <c r="AS9" s="130">
        <f t="shared" si="19"/>
        <v>0.96841397849462363</v>
      </c>
      <c r="AT9" s="130">
        <f t="shared" si="20"/>
        <v>0.64516129032258063</v>
      </c>
    </row>
    <row r="10" spans="1:46" ht="25.5" customHeight="1" x14ac:dyDescent="0.35">
      <c r="A10" s="142" t="s">
        <v>9</v>
      </c>
      <c r="B10" s="143" t="s">
        <v>106</v>
      </c>
      <c r="C10" s="149"/>
      <c r="D10" s="162">
        <v>2044.5</v>
      </c>
      <c r="E10" s="163">
        <v>1419</v>
      </c>
      <c r="F10" s="163">
        <v>1425</v>
      </c>
      <c r="G10" s="163">
        <v>1402.25</v>
      </c>
      <c r="H10" s="163">
        <v>0</v>
      </c>
      <c r="I10" s="163">
        <v>0</v>
      </c>
      <c r="J10" s="163">
        <v>0</v>
      </c>
      <c r="K10" s="163">
        <v>0</v>
      </c>
      <c r="L10" s="163">
        <v>1116</v>
      </c>
      <c r="M10" s="163">
        <v>732</v>
      </c>
      <c r="N10" s="164">
        <v>1476</v>
      </c>
      <c r="O10" s="163">
        <v>1380</v>
      </c>
      <c r="P10" s="163">
        <v>0</v>
      </c>
      <c r="Q10" s="164">
        <v>0</v>
      </c>
      <c r="R10" s="164">
        <v>0</v>
      </c>
      <c r="S10" s="164">
        <v>0</v>
      </c>
      <c r="T10" s="164">
        <v>0</v>
      </c>
      <c r="U10" s="164">
        <v>0</v>
      </c>
      <c r="V10" s="164">
        <v>0</v>
      </c>
      <c r="W10" s="164">
        <v>0</v>
      </c>
      <c r="X10" s="160">
        <v>689</v>
      </c>
      <c r="Y10" s="127">
        <f t="shared" si="0"/>
        <v>3.1219158200290278</v>
      </c>
      <c r="Z10" s="127">
        <f t="shared" si="1"/>
        <v>4.0380986937590713</v>
      </c>
      <c r="AA10" s="127">
        <f t="shared" si="2"/>
        <v>0</v>
      </c>
      <c r="AB10" s="127">
        <f t="shared" si="3"/>
        <v>0</v>
      </c>
      <c r="AC10" s="127">
        <f t="shared" si="4"/>
        <v>0</v>
      </c>
      <c r="AD10" s="129">
        <f t="shared" si="5"/>
        <v>0</v>
      </c>
      <c r="AE10" s="136">
        <f t="shared" si="6"/>
        <v>7.1600145137880986</v>
      </c>
      <c r="AF10" s="128">
        <f t="shared" si="7"/>
        <v>0.69405722670579606</v>
      </c>
      <c r="AG10" s="128">
        <f t="shared" si="8"/>
        <v>0.98403508771929826</v>
      </c>
      <c r="AH10" s="128">
        <f t="shared" si="9"/>
        <v>0</v>
      </c>
      <c r="AI10" s="128">
        <f t="shared" si="10"/>
        <v>0</v>
      </c>
      <c r="AJ10" s="128">
        <f t="shared" si="11"/>
        <v>0.65591397849462363</v>
      </c>
      <c r="AK10" s="128">
        <f t="shared" si="12"/>
        <v>0.93495934959349591</v>
      </c>
      <c r="AL10" s="128">
        <f t="shared" si="13"/>
        <v>0</v>
      </c>
      <c r="AM10" s="128">
        <f t="shared" si="14"/>
        <v>0</v>
      </c>
      <c r="AN10" s="128">
        <f t="shared" si="15"/>
        <v>0</v>
      </c>
      <c r="AO10" s="128">
        <f t="shared" si="16"/>
        <v>0</v>
      </c>
      <c r="AQ10" s="130">
        <f t="shared" si="17"/>
        <v>0.69405722670579606</v>
      </c>
      <c r="AR10" s="130">
        <f t="shared" si="18"/>
        <v>0.98403508771929826</v>
      </c>
      <c r="AS10" s="130">
        <f t="shared" si="19"/>
        <v>0.65591397849462363</v>
      </c>
      <c r="AT10" s="130">
        <f t="shared" si="20"/>
        <v>0.93495934959349591</v>
      </c>
    </row>
    <row r="11" spans="1:46" ht="25.5" customHeight="1" x14ac:dyDescent="0.35">
      <c r="A11" s="142" t="s">
        <v>10</v>
      </c>
      <c r="B11" s="151" t="s">
        <v>107</v>
      </c>
      <c r="C11" s="149"/>
      <c r="D11" s="162">
        <v>1444.5</v>
      </c>
      <c r="E11" s="163">
        <v>1024.5</v>
      </c>
      <c r="F11" s="163">
        <v>371</v>
      </c>
      <c r="G11" s="163">
        <v>212.5</v>
      </c>
      <c r="H11" s="163">
        <v>0</v>
      </c>
      <c r="I11" s="163">
        <v>0</v>
      </c>
      <c r="J11" s="163">
        <v>0</v>
      </c>
      <c r="K11" s="163">
        <v>0</v>
      </c>
      <c r="L11" s="163">
        <v>744</v>
      </c>
      <c r="M11" s="163">
        <v>745</v>
      </c>
      <c r="N11" s="164">
        <v>372</v>
      </c>
      <c r="O11" s="163">
        <v>360</v>
      </c>
      <c r="P11" s="163">
        <v>0</v>
      </c>
      <c r="Q11" s="164">
        <v>0</v>
      </c>
      <c r="R11" s="164">
        <v>0</v>
      </c>
      <c r="S11" s="164">
        <v>0</v>
      </c>
      <c r="T11" s="164">
        <v>0</v>
      </c>
      <c r="U11" s="164">
        <v>0</v>
      </c>
      <c r="V11" s="164">
        <v>0</v>
      </c>
      <c r="W11" s="164">
        <v>0</v>
      </c>
      <c r="X11" s="160">
        <v>218</v>
      </c>
      <c r="Y11" s="127">
        <f t="shared" si="0"/>
        <v>8.1169724770642198</v>
      </c>
      <c r="Z11" s="127">
        <f t="shared" si="1"/>
        <v>2.6261467889908259</v>
      </c>
      <c r="AA11" s="127">
        <f t="shared" si="2"/>
        <v>0</v>
      </c>
      <c r="AB11" s="127">
        <f t="shared" si="3"/>
        <v>0</v>
      </c>
      <c r="AC11" s="127">
        <f t="shared" si="4"/>
        <v>0</v>
      </c>
      <c r="AD11" s="129">
        <f t="shared" si="5"/>
        <v>0</v>
      </c>
      <c r="AE11" s="136">
        <f t="shared" si="6"/>
        <v>10.743119266055047</v>
      </c>
      <c r="AF11" s="128">
        <f t="shared" si="7"/>
        <v>0.70924195223260644</v>
      </c>
      <c r="AG11" s="128">
        <f t="shared" si="8"/>
        <v>0.57277628032345018</v>
      </c>
      <c r="AH11" s="128">
        <f t="shared" si="9"/>
        <v>0</v>
      </c>
      <c r="AI11" s="128">
        <f t="shared" si="10"/>
        <v>0</v>
      </c>
      <c r="AJ11" s="128">
        <f t="shared" si="11"/>
        <v>1.0013440860215055</v>
      </c>
      <c r="AK11" s="128">
        <f t="shared" si="12"/>
        <v>0.967741935483871</v>
      </c>
      <c r="AL11" s="128">
        <f t="shared" si="13"/>
        <v>0</v>
      </c>
      <c r="AM11" s="128">
        <f t="shared" si="14"/>
        <v>0</v>
      </c>
      <c r="AN11" s="128">
        <f t="shared" si="15"/>
        <v>0</v>
      </c>
      <c r="AO11" s="128">
        <f t="shared" si="16"/>
        <v>0</v>
      </c>
      <c r="AQ11" s="130">
        <f t="shared" si="17"/>
        <v>0.70924195223260644</v>
      </c>
      <c r="AR11" s="130">
        <f t="shared" si="18"/>
        <v>0.57277628032345018</v>
      </c>
      <c r="AS11" s="130">
        <f t="shared" si="19"/>
        <v>1.0013440860215055</v>
      </c>
      <c r="AT11" s="130">
        <f t="shared" si="20"/>
        <v>0.967741935483871</v>
      </c>
    </row>
    <row r="12" spans="1:46" ht="25.5" customHeight="1" x14ac:dyDescent="0.35">
      <c r="A12" s="142" t="s">
        <v>43</v>
      </c>
      <c r="B12" s="151" t="s">
        <v>110</v>
      </c>
      <c r="C12" s="149"/>
      <c r="D12" s="162">
        <v>1941.5</v>
      </c>
      <c r="E12" s="163">
        <v>853.5</v>
      </c>
      <c r="F12" s="163">
        <v>2083.5</v>
      </c>
      <c r="G12" s="163">
        <v>1100</v>
      </c>
      <c r="H12" s="163">
        <v>160.75</v>
      </c>
      <c r="I12" s="163">
        <v>36</v>
      </c>
      <c r="J12" s="163">
        <v>0</v>
      </c>
      <c r="K12" s="163">
        <v>0</v>
      </c>
      <c r="L12" s="163">
        <v>1116</v>
      </c>
      <c r="M12" s="163">
        <v>742</v>
      </c>
      <c r="N12" s="164">
        <v>1116</v>
      </c>
      <c r="O12" s="163">
        <v>708</v>
      </c>
      <c r="P12" s="163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4">
        <v>0</v>
      </c>
      <c r="X12" s="160">
        <v>613</v>
      </c>
      <c r="Y12" s="127">
        <f t="shared" si="0"/>
        <v>2.602773246329527</v>
      </c>
      <c r="Z12" s="127">
        <f t="shared" si="1"/>
        <v>2.9494290375203915</v>
      </c>
      <c r="AA12" s="127">
        <f t="shared" si="2"/>
        <v>5.872756933115824E-2</v>
      </c>
      <c r="AB12" s="127">
        <f t="shared" si="3"/>
        <v>0</v>
      </c>
      <c r="AC12" s="127">
        <f t="shared" si="4"/>
        <v>0</v>
      </c>
      <c r="AD12" s="129">
        <f t="shared" si="5"/>
        <v>0</v>
      </c>
      <c r="AE12" s="136">
        <f t="shared" si="6"/>
        <v>5.6109298531810774</v>
      </c>
      <c r="AF12" s="128">
        <f t="shared" si="7"/>
        <v>0.4396085500901365</v>
      </c>
      <c r="AG12" s="128">
        <f t="shared" si="8"/>
        <v>0.52795776337892963</v>
      </c>
      <c r="AH12" s="128">
        <f t="shared" si="9"/>
        <v>0.22395023328149299</v>
      </c>
      <c r="AI12" s="128">
        <f t="shared" si="10"/>
        <v>0</v>
      </c>
      <c r="AJ12" s="128">
        <f t="shared" si="11"/>
        <v>0.66487455197132617</v>
      </c>
      <c r="AK12" s="128">
        <f t="shared" si="12"/>
        <v>0.63440860215053763</v>
      </c>
      <c r="AL12" s="128">
        <f t="shared" si="13"/>
        <v>0</v>
      </c>
      <c r="AM12" s="128">
        <f t="shared" si="14"/>
        <v>0</v>
      </c>
      <c r="AN12" s="128">
        <f t="shared" si="15"/>
        <v>0</v>
      </c>
      <c r="AO12" s="128">
        <f t="shared" si="16"/>
        <v>0</v>
      </c>
      <c r="AQ12" s="130">
        <f t="shared" si="17"/>
        <v>0.42311808776311094</v>
      </c>
      <c r="AR12" s="130">
        <f t="shared" si="18"/>
        <v>0.52795776337892963</v>
      </c>
      <c r="AS12" s="130">
        <f t="shared" si="19"/>
        <v>0.66487455197132617</v>
      </c>
      <c r="AT12" s="130">
        <f t="shared" si="20"/>
        <v>0.63440860215053763</v>
      </c>
    </row>
    <row r="13" spans="1:46" ht="25.5" customHeight="1" x14ac:dyDescent="0.35">
      <c r="A13" s="142" t="s">
        <v>11</v>
      </c>
      <c r="B13" s="151" t="s">
        <v>111</v>
      </c>
      <c r="C13" s="149"/>
      <c r="D13" s="162">
        <v>1823.5</v>
      </c>
      <c r="E13" s="163">
        <v>824</v>
      </c>
      <c r="F13" s="163">
        <v>1674</v>
      </c>
      <c r="G13" s="163">
        <v>1068</v>
      </c>
      <c r="H13" s="163">
        <v>221.75</v>
      </c>
      <c r="I13" s="163">
        <v>202.5</v>
      </c>
      <c r="J13" s="163">
        <v>0</v>
      </c>
      <c r="K13" s="163">
        <v>0</v>
      </c>
      <c r="L13" s="163">
        <v>1116</v>
      </c>
      <c r="M13" s="163">
        <v>780</v>
      </c>
      <c r="N13" s="164">
        <v>1116</v>
      </c>
      <c r="O13" s="163">
        <v>936</v>
      </c>
      <c r="P13" s="163">
        <v>93.25</v>
      </c>
      <c r="Q13" s="164">
        <v>84</v>
      </c>
      <c r="R13" s="164">
        <v>0</v>
      </c>
      <c r="S13" s="164">
        <v>0</v>
      </c>
      <c r="T13" s="164">
        <v>164</v>
      </c>
      <c r="U13" s="164">
        <v>104</v>
      </c>
      <c r="V13" s="164">
        <v>0</v>
      </c>
      <c r="W13" s="164">
        <v>0</v>
      </c>
      <c r="X13" s="160">
        <v>442</v>
      </c>
      <c r="Y13" s="127">
        <f t="shared" si="0"/>
        <v>3.6289592760180995</v>
      </c>
      <c r="Z13" s="127">
        <f t="shared" si="1"/>
        <v>4.5339366515837103</v>
      </c>
      <c r="AA13" s="127">
        <f t="shared" si="2"/>
        <v>0.64819004524886881</v>
      </c>
      <c r="AB13" s="127">
        <f t="shared" si="3"/>
        <v>0</v>
      </c>
      <c r="AC13" s="127">
        <f t="shared" si="4"/>
        <v>0.23529411764705882</v>
      </c>
      <c r="AD13" s="129">
        <f t="shared" si="5"/>
        <v>0</v>
      </c>
      <c r="AE13" s="136">
        <f t="shared" si="6"/>
        <v>9.0463800904977365</v>
      </c>
      <c r="AF13" s="128">
        <f t="shared" si="7"/>
        <v>0.45187825610090487</v>
      </c>
      <c r="AG13" s="128">
        <f t="shared" si="8"/>
        <v>0.63799283154121866</v>
      </c>
      <c r="AH13" s="128">
        <f t="shared" si="9"/>
        <v>0.91319052987598648</v>
      </c>
      <c r="AI13" s="128">
        <f t="shared" si="10"/>
        <v>0</v>
      </c>
      <c r="AJ13" s="128">
        <f t="shared" si="11"/>
        <v>0.69892473118279574</v>
      </c>
      <c r="AK13" s="128">
        <f t="shared" si="12"/>
        <v>0.83870967741935487</v>
      </c>
      <c r="AL13" s="128">
        <f t="shared" si="13"/>
        <v>1.1101190476190477</v>
      </c>
      <c r="AM13" s="128">
        <f t="shared" si="14"/>
        <v>0</v>
      </c>
      <c r="AN13" s="128">
        <f t="shared" si="15"/>
        <v>0.63414634146341464</v>
      </c>
      <c r="AO13" s="128">
        <f t="shared" si="16"/>
        <v>0</v>
      </c>
      <c r="AQ13" s="130">
        <f t="shared" si="17"/>
        <v>0.50189463390783517</v>
      </c>
      <c r="AR13" s="130">
        <f t="shared" si="18"/>
        <v>0.63799283154121866</v>
      </c>
      <c r="AS13" s="130">
        <f t="shared" si="19"/>
        <v>0.7144924540004135</v>
      </c>
      <c r="AT13" s="130">
        <f t="shared" si="20"/>
        <v>0.83870967741935487</v>
      </c>
    </row>
    <row r="14" spans="1:46" ht="25.5" customHeight="1" x14ac:dyDescent="0.35">
      <c r="A14" s="142" t="s">
        <v>12</v>
      </c>
      <c r="B14" s="151" t="s">
        <v>112</v>
      </c>
      <c r="C14" s="149"/>
      <c r="D14" s="162">
        <v>1628.5</v>
      </c>
      <c r="E14" s="163">
        <v>712</v>
      </c>
      <c r="F14" s="163">
        <v>991</v>
      </c>
      <c r="G14" s="163">
        <v>779.5</v>
      </c>
      <c r="H14" s="163">
        <v>235</v>
      </c>
      <c r="I14" s="163">
        <v>175.5</v>
      </c>
      <c r="J14" s="163">
        <v>0</v>
      </c>
      <c r="K14" s="163">
        <v>0</v>
      </c>
      <c r="L14" s="163">
        <v>1476</v>
      </c>
      <c r="M14" s="163">
        <v>743.5</v>
      </c>
      <c r="N14" s="164">
        <v>744</v>
      </c>
      <c r="O14" s="163">
        <v>852</v>
      </c>
      <c r="P14" s="163">
        <v>0</v>
      </c>
      <c r="Q14" s="164">
        <v>0</v>
      </c>
      <c r="R14" s="164">
        <v>0</v>
      </c>
      <c r="S14" s="164">
        <v>0</v>
      </c>
      <c r="T14" s="164">
        <v>0</v>
      </c>
      <c r="U14" s="164">
        <v>0</v>
      </c>
      <c r="V14" s="164">
        <v>0</v>
      </c>
      <c r="W14" s="164">
        <v>0</v>
      </c>
      <c r="X14" s="160">
        <v>349</v>
      </c>
      <c r="Y14" s="127">
        <f t="shared" si="0"/>
        <v>4.170487106017192</v>
      </c>
      <c r="Z14" s="127">
        <f t="shared" si="1"/>
        <v>4.6747851002865328</v>
      </c>
      <c r="AA14" s="127">
        <f t="shared" si="2"/>
        <v>0.50286532951289398</v>
      </c>
      <c r="AB14" s="127">
        <f t="shared" si="3"/>
        <v>0</v>
      </c>
      <c r="AC14" s="127">
        <f t="shared" si="4"/>
        <v>0</v>
      </c>
      <c r="AD14" s="129">
        <f t="shared" si="5"/>
        <v>0</v>
      </c>
      <c r="AE14" s="136">
        <f t="shared" si="6"/>
        <v>9.348137535816619</v>
      </c>
      <c r="AF14" s="128">
        <f t="shared" si="7"/>
        <v>0.43721215842800121</v>
      </c>
      <c r="AG14" s="128">
        <f t="shared" si="8"/>
        <v>0.78657921291624622</v>
      </c>
      <c r="AH14" s="128">
        <f t="shared" si="9"/>
        <v>0.7468085106382979</v>
      </c>
      <c r="AI14" s="128">
        <f t="shared" si="10"/>
        <v>0</v>
      </c>
      <c r="AJ14" s="128">
        <f t="shared" si="11"/>
        <v>0.50372628726287261</v>
      </c>
      <c r="AK14" s="128">
        <f t="shared" si="12"/>
        <v>1.1451612903225807</v>
      </c>
      <c r="AL14" s="128">
        <f t="shared" si="13"/>
        <v>0</v>
      </c>
      <c r="AM14" s="128">
        <f t="shared" si="14"/>
        <v>0</v>
      </c>
      <c r="AN14" s="128">
        <f t="shared" si="15"/>
        <v>0</v>
      </c>
      <c r="AO14" s="128">
        <f t="shared" si="16"/>
        <v>0</v>
      </c>
      <c r="AQ14" s="130">
        <f t="shared" si="17"/>
        <v>0.47625436007512745</v>
      </c>
      <c r="AR14" s="130">
        <f t="shared" si="18"/>
        <v>0.78657921291624622</v>
      </c>
      <c r="AS14" s="130">
        <f t="shared" si="19"/>
        <v>0.50372628726287261</v>
      </c>
      <c r="AT14" s="130">
        <f t="shared" si="20"/>
        <v>1.1451612903225807</v>
      </c>
    </row>
    <row r="15" spans="1:46" ht="25.5" customHeight="1" x14ac:dyDescent="0.35">
      <c r="A15" s="142" t="s">
        <v>13</v>
      </c>
      <c r="B15" s="151" t="s">
        <v>113</v>
      </c>
      <c r="C15" s="149"/>
      <c r="D15" s="162">
        <v>7144</v>
      </c>
      <c r="E15" s="163">
        <v>4812.5</v>
      </c>
      <c r="F15" s="163">
        <v>1563</v>
      </c>
      <c r="G15" s="163">
        <v>983</v>
      </c>
      <c r="H15" s="163">
        <v>0</v>
      </c>
      <c r="I15" s="163">
        <v>0</v>
      </c>
      <c r="J15" s="163">
        <v>0</v>
      </c>
      <c r="K15" s="163">
        <v>0</v>
      </c>
      <c r="L15" s="163">
        <v>6372</v>
      </c>
      <c r="M15" s="163">
        <v>4978.5</v>
      </c>
      <c r="N15" s="164">
        <v>1799.5</v>
      </c>
      <c r="O15" s="163">
        <v>1236</v>
      </c>
      <c r="P15" s="163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0">
        <v>178</v>
      </c>
      <c r="Y15" s="127">
        <f t="shared" si="0"/>
        <v>55.00561797752809</v>
      </c>
      <c r="Z15" s="127">
        <f t="shared" si="1"/>
        <v>12.466292134831461</v>
      </c>
      <c r="AA15" s="127">
        <f t="shared" si="2"/>
        <v>0</v>
      </c>
      <c r="AB15" s="127">
        <f t="shared" si="3"/>
        <v>0</v>
      </c>
      <c r="AC15" s="127">
        <f t="shared" si="4"/>
        <v>0</v>
      </c>
      <c r="AD15" s="129">
        <f t="shared" si="5"/>
        <v>0</v>
      </c>
      <c r="AE15" s="136">
        <f t="shared" si="6"/>
        <v>67.471910112359552</v>
      </c>
      <c r="AF15" s="128">
        <f t="shared" si="7"/>
        <v>0.67364221724524076</v>
      </c>
      <c r="AG15" s="128">
        <f t="shared" si="8"/>
        <v>0.62891874600127962</v>
      </c>
      <c r="AH15" s="128">
        <f t="shared" si="9"/>
        <v>0</v>
      </c>
      <c r="AI15" s="128">
        <f t="shared" si="10"/>
        <v>0</v>
      </c>
      <c r="AJ15" s="128">
        <f t="shared" si="11"/>
        <v>0.78130885122410543</v>
      </c>
      <c r="AK15" s="128">
        <f t="shared" si="12"/>
        <v>0.6868574604056682</v>
      </c>
      <c r="AL15" s="128">
        <f t="shared" si="13"/>
        <v>0</v>
      </c>
      <c r="AM15" s="128">
        <f t="shared" si="14"/>
        <v>0</v>
      </c>
      <c r="AN15" s="128">
        <f t="shared" si="15"/>
        <v>0</v>
      </c>
      <c r="AO15" s="128">
        <f t="shared" si="16"/>
        <v>0</v>
      </c>
      <c r="AQ15" s="130">
        <f t="shared" si="17"/>
        <v>0.67364221724524076</v>
      </c>
      <c r="AR15" s="130">
        <f t="shared" si="18"/>
        <v>0.62891874600127962</v>
      </c>
      <c r="AS15" s="130">
        <f t="shared" si="19"/>
        <v>0.78130885122410543</v>
      </c>
      <c r="AT15" s="130">
        <f t="shared" si="20"/>
        <v>0.6868574604056682</v>
      </c>
    </row>
    <row r="16" spans="1:46" ht="25.5" customHeight="1" x14ac:dyDescent="0.35">
      <c r="A16" s="142" t="s">
        <v>14</v>
      </c>
      <c r="B16" s="151" t="s">
        <v>114</v>
      </c>
      <c r="C16" s="149"/>
      <c r="D16" s="162">
        <v>3458</v>
      </c>
      <c r="E16" s="163">
        <v>2205.5</v>
      </c>
      <c r="F16" s="163">
        <v>1706</v>
      </c>
      <c r="G16" s="163">
        <v>1528.5</v>
      </c>
      <c r="H16" s="163">
        <v>0</v>
      </c>
      <c r="I16" s="163">
        <v>0</v>
      </c>
      <c r="J16" s="163">
        <v>0</v>
      </c>
      <c r="K16" s="163">
        <v>0</v>
      </c>
      <c r="L16" s="163">
        <v>2604</v>
      </c>
      <c r="M16" s="163">
        <v>2084.5</v>
      </c>
      <c r="N16" s="164">
        <v>1525.5</v>
      </c>
      <c r="O16" s="163">
        <v>1482</v>
      </c>
      <c r="P16" s="163">
        <v>0</v>
      </c>
      <c r="Q16" s="164">
        <v>0</v>
      </c>
      <c r="R16" s="164">
        <v>0</v>
      </c>
      <c r="S16" s="164">
        <v>0</v>
      </c>
      <c r="T16" s="164">
        <v>0</v>
      </c>
      <c r="U16" s="164">
        <v>0</v>
      </c>
      <c r="V16" s="164">
        <v>0</v>
      </c>
      <c r="W16" s="164">
        <v>0</v>
      </c>
      <c r="X16" s="160">
        <v>753</v>
      </c>
      <c r="Y16" s="127">
        <f t="shared" si="0"/>
        <v>5.6972111553784863</v>
      </c>
      <c r="Z16" s="127">
        <f t="shared" si="1"/>
        <v>3.99800796812749</v>
      </c>
      <c r="AA16" s="127">
        <f t="shared" si="2"/>
        <v>0</v>
      </c>
      <c r="AB16" s="127">
        <f t="shared" si="3"/>
        <v>0</v>
      </c>
      <c r="AC16" s="127">
        <f t="shared" si="4"/>
        <v>0</v>
      </c>
      <c r="AD16" s="129">
        <f t="shared" si="5"/>
        <v>0</v>
      </c>
      <c r="AE16" s="136">
        <f t="shared" si="6"/>
        <v>9.6952191235059768</v>
      </c>
      <c r="AF16" s="128">
        <f t="shared" si="7"/>
        <v>0.63779641411220356</v>
      </c>
      <c r="AG16" s="128">
        <f t="shared" si="8"/>
        <v>0.89595545134818289</v>
      </c>
      <c r="AH16" s="128">
        <f t="shared" si="9"/>
        <v>0</v>
      </c>
      <c r="AI16" s="128">
        <f t="shared" si="10"/>
        <v>0</v>
      </c>
      <c r="AJ16" s="128">
        <f t="shared" si="11"/>
        <v>0.80049923195084483</v>
      </c>
      <c r="AK16" s="128">
        <f t="shared" si="12"/>
        <v>0.97148475909537857</v>
      </c>
      <c r="AL16" s="128">
        <f t="shared" si="13"/>
        <v>0</v>
      </c>
      <c r="AM16" s="128">
        <f t="shared" si="14"/>
        <v>0</v>
      </c>
      <c r="AN16" s="128">
        <f t="shared" si="15"/>
        <v>0</v>
      </c>
      <c r="AO16" s="128">
        <f t="shared" si="16"/>
        <v>0</v>
      </c>
      <c r="AQ16" s="130">
        <f t="shared" si="17"/>
        <v>0.63779641411220356</v>
      </c>
      <c r="AR16" s="130">
        <f t="shared" si="18"/>
        <v>0.89595545134818289</v>
      </c>
      <c r="AS16" s="130">
        <f t="shared" si="19"/>
        <v>0.80049923195084483</v>
      </c>
      <c r="AT16" s="130">
        <f t="shared" si="20"/>
        <v>0.97148475909537857</v>
      </c>
    </row>
    <row r="17" spans="1:46" ht="25.5" customHeight="1" x14ac:dyDescent="0.35">
      <c r="A17" s="142" t="s">
        <v>15</v>
      </c>
      <c r="B17" s="151" t="s">
        <v>114</v>
      </c>
      <c r="C17" s="149"/>
      <c r="D17" s="162">
        <v>1420</v>
      </c>
      <c r="E17" s="163">
        <v>867.25</v>
      </c>
      <c r="F17" s="163">
        <v>784</v>
      </c>
      <c r="G17" s="163">
        <v>764.5</v>
      </c>
      <c r="H17" s="163">
        <v>154.5</v>
      </c>
      <c r="I17" s="163">
        <v>161</v>
      </c>
      <c r="J17" s="163">
        <v>0</v>
      </c>
      <c r="K17" s="163">
        <v>0</v>
      </c>
      <c r="L17" s="163">
        <v>744</v>
      </c>
      <c r="M17" s="163">
        <v>695.5</v>
      </c>
      <c r="N17" s="164">
        <v>744</v>
      </c>
      <c r="O17" s="163">
        <v>516</v>
      </c>
      <c r="P17" s="163">
        <v>0</v>
      </c>
      <c r="Q17" s="164">
        <v>0</v>
      </c>
      <c r="R17" s="164">
        <v>0</v>
      </c>
      <c r="S17" s="164">
        <v>0</v>
      </c>
      <c r="T17" s="164">
        <v>0</v>
      </c>
      <c r="U17" s="164">
        <v>0</v>
      </c>
      <c r="V17" s="164">
        <v>0</v>
      </c>
      <c r="W17" s="164">
        <v>0</v>
      </c>
      <c r="X17" s="160">
        <v>512</v>
      </c>
      <c r="Y17" s="127">
        <f t="shared" si="0"/>
        <v>3.05224609375</v>
      </c>
      <c r="Z17" s="127">
        <f t="shared" si="1"/>
        <v>2.5009765625</v>
      </c>
      <c r="AA17" s="127">
        <f t="shared" si="2"/>
        <v>0.314453125</v>
      </c>
      <c r="AB17" s="127">
        <f t="shared" si="3"/>
        <v>0</v>
      </c>
      <c r="AC17" s="127">
        <f t="shared" si="4"/>
        <v>0</v>
      </c>
      <c r="AD17" s="129">
        <f t="shared" si="5"/>
        <v>0</v>
      </c>
      <c r="AE17" s="136">
        <f t="shared" si="6"/>
        <v>5.86767578125</v>
      </c>
      <c r="AF17" s="128">
        <f t="shared" si="7"/>
        <v>0.6107394366197183</v>
      </c>
      <c r="AG17" s="128">
        <f t="shared" si="8"/>
        <v>0.97512755102040816</v>
      </c>
      <c r="AH17" s="128">
        <f t="shared" si="9"/>
        <v>1.0420711974110033</v>
      </c>
      <c r="AI17" s="128">
        <f t="shared" si="10"/>
        <v>0</v>
      </c>
      <c r="AJ17" s="128">
        <f t="shared" si="11"/>
        <v>0.93481182795698925</v>
      </c>
      <c r="AK17" s="128">
        <f t="shared" si="12"/>
        <v>0.69354838709677424</v>
      </c>
      <c r="AL17" s="128">
        <f t="shared" si="13"/>
        <v>0</v>
      </c>
      <c r="AM17" s="128">
        <f t="shared" si="14"/>
        <v>0</v>
      </c>
      <c r="AN17" s="128">
        <f t="shared" si="15"/>
        <v>0</v>
      </c>
      <c r="AO17" s="128">
        <f t="shared" si="16"/>
        <v>0</v>
      </c>
      <c r="AQ17" s="130">
        <f t="shared" si="17"/>
        <v>0.6530644649094951</v>
      </c>
      <c r="AR17" s="130">
        <f t="shared" si="18"/>
        <v>0.97512755102040816</v>
      </c>
      <c r="AS17" s="130">
        <f t="shared" si="19"/>
        <v>0.93481182795698925</v>
      </c>
      <c r="AT17" s="130">
        <f t="shared" si="20"/>
        <v>0.69354838709677424</v>
      </c>
    </row>
    <row r="18" spans="1:46" ht="25.5" customHeight="1" x14ac:dyDescent="0.35">
      <c r="A18" s="142" t="s">
        <v>16</v>
      </c>
      <c r="B18" s="151" t="s">
        <v>106</v>
      </c>
      <c r="C18" s="149"/>
      <c r="D18" s="162">
        <v>2380</v>
      </c>
      <c r="E18" s="163">
        <v>1611.5</v>
      </c>
      <c r="F18" s="163">
        <v>1567.5</v>
      </c>
      <c r="G18" s="163">
        <v>1244.5</v>
      </c>
      <c r="H18" s="163">
        <v>0</v>
      </c>
      <c r="I18" s="163">
        <v>0</v>
      </c>
      <c r="J18" s="163">
        <v>0</v>
      </c>
      <c r="K18" s="163">
        <v>0</v>
      </c>
      <c r="L18" s="163">
        <v>1296</v>
      </c>
      <c r="M18" s="163">
        <v>1188</v>
      </c>
      <c r="N18" s="164">
        <v>1308</v>
      </c>
      <c r="O18" s="163">
        <v>1127.5</v>
      </c>
      <c r="P18" s="163">
        <v>0</v>
      </c>
      <c r="Q18" s="164">
        <v>0</v>
      </c>
      <c r="R18" s="164">
        <v>0</v>
      </c>
      <c r="S18" s="164">
        <v>0</v>
      </c>
      <c r="T18" s="164">
        <v>164</v>
      </c>
      <c r="U18" s="164">
        <v>141.5</v>
      </c>
      <c r="V18" s="164">
        <v>0</v>
      </c>
      <c r="W18" s="164">
        <v>0</v>
      </c>
      <c r="X18" s="160">
        <v>347</v>
      </c>
      <c r="Y18" s="127">
        <f t="shared" si="0"/>
        <v>8.0677233429394821</v>
      </c>
      <c r="Z18" s="127">
        <f t="shared" si="1"/>
        <v>6.8357348703170029</v>
      </c>
      <c r="AA18" s="127">
        <f t="shared" si="2"/>
        <v>0</v>
      </c>
      <c r="AB18" s="127">
        <f t="shared" si="3"/>
        <v>0</v>
      </c>
      <c r="AC18" s="127">
        <f t="shared" si="4"/>
        <v>0.40778097982708933</v>
      </c>
      <c r="AD18" s="129">
        <f t="shared" si="5"/>
        <v>0</v>
      </c>
      <c r="AE18" s="136">
        <f t="shared" si="6"/>
        <v>15.311239193083575</v>
      </c>
      <c r="AF18" s="128">
        <f t="shared" si="7"/>
        <v>0.67710084033613449</v>
      </c>
      <c r="AG18" s="128">
        <f t="shared" si="8"/>
        <v>0.79393939393939394</v>
      </c>
      <c r="AH18" s="128">
        <f t="shared" si="9"/>
        <v>0</v>
      </c>
      <c r="AI18" s="128">
        <f t="shared" si="10"/>
        <v>0</v>
      </c>
      <c r="AJ18" s="128">
        <f t="shared" si="11"/>
        <v>0.91666666666666663</v>
      </c>
      <c r="AK18" s="128">
        <f t="shared" si="12"/>
        <v>0.86200305810397548</v>
      </c>
      <c r="AL18" s="128">
        <f t="shared" si="13"/>
        <v>0</v>
      </c>
      <c r="AM18" s="128">
        <f t="shared" si="14"/>
        <v>0</v>
      </c>
      <c r="AN18" s="128">
        <f t="shared" si="15"/>
        <v>0.86280487804878048</v>
      </c>
      <c r="AO18" s="128">
        <f t="shared" si="16"/>
        <v>0</v>
      </c>
      <c r="AQ18" s="130">
        <f t="shared" si="17"/>
        <v>0.67710084033613449</v>
      </c>
      <c r="AR18" s="130">
        <f t="shared" si="18"/>
        <v>0.79393939393939394</v>
      </c>
      <c r="AS18" s="130">
        <f t="shared" si="19"/>
        <v>0.91666666666666663</v>
      </c>
      <c r="AT18" s="130">
        <f t="shared" si="20"/>
        <v>0.86200305810397548</v>
      </c>
    </row>
    <row r="19" spans="1:46" ht="25.5" customHeight="1" x14ac:dyDescent="0.35">
      <c r="A19" s="142" t="s">
        <v>17</v>
      </c>
      <c r="B19" s="151" t="s">
        <v>109</v>
      </c>
      <c r="C19" s="149"/>
      <c r="D19" s="162">
        <v>2430</v>
      </c>
      <c r="E19" s="163">
        <v>1353</v>
      </c>
      <c r="F19" s="163">
        <v>810</v>
      </c>
      <c r="G19" s="163">
        <v>651</v>
      </c>
      <c r="H19" s="163">
        <v>0</v>
      </c>
      <c r="I19" s="163">
        <v>0</v>
      </c>
      <c r="J19" s="163">
        <v>0</v>
      </c>
      <c r="K19" s="163">
        <v>0</v>
      </c>
      <c r="L19" s="163">
        <v>2160</v>
      </c>
      <c r="M19" s="163">
        <v>1093.5</v>
      </c>
      <c r="N19" s="164">
        <v>720</v>
      </c>
      <c r="O19" s="163">
        <v>468</v>
      </c>
      <c r="P19" s="163">
        <v>0</v>
      </c>
      <c r="Q19" s="164">
        <v>0</v>
      </c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0">
        <v>259</v>
      </c>
      <c r="Y19" s="127">
        <f t="shared" si="0"/>
        <v>9.4459459459459456</v>
      </c>
      <c r="Z19" s="127">
        <f t="shared" si="1"/>
        <v>4.32046332046332</v>
      </c>
      <c r="AA19" s="127">
        <f t="shared" si="2"/>
        <v>0</v>
      </c>
      <c r="AB19" s="127">
        <f t="shared" si="3"/>
        <v>0</v>
      </c>
      <c r="AC19" s="127">
        <f t="shared" si="4"/>
        <v>0</v>
      </c>
      <c r="AD19" s="129">
        <f t="shared" si="5"/>
        <v>0</v>
      </c>
      <c r="AE19" s="136">
        <f t="shared" si="6"/>
        <v>13.766409266409266</v>
      </c>
      <c r="AF19" s="128">
        <f t="shared" si="7"/>
        <v>0.55679012345679013</v>
      </c>
      <c r="AG19" s="128">
        <f t="shared" si="8"/>
        <v>0.8037037037037037</v>
      </c>
      <c r="AH19" s="128">
        <f t="shared" si="9"/>
        <v>0</v>
      </c>
      <c r="AI19" s="128">
        <f t="shared" si="10"/>
        <v>0</v>
      </c>
      <c r="AJ19" s="128">
        <f t="shared" si="11"/>
        <v>0.50624999999999998</v>
      </c>
      <c r="AK19" s="128">
        <f t="shared" si="12"/>
        <v>0.65</v>
      </c>
      <c r="AL19" s="128">
        <f t="shared" si="13"/>
        <v>0</v>
      </c>
      <c r="AM19" s="128">
        <f t="shared" si="14"/>
        <v>0</v>
      </c>
      <c r="AN19" s="128">
        <f t="shared" si="15"/>
        <v>0</v>
      </c>
      <c r="AO19" s="128">
        <f t="shared" si="16"/>
        <v>0</v>
      </c>
      <c r="AQ19" s="130">
        <f t="shared" si="17"/>
        <v>0.55679012345679013</v>
      </c>
      <c r="AR19" s="130">
        <f t="shared" si="18"/>
        <v>0.8037037037037037</v>
      </c>
      <c r="AS19" s="130">
        <f t="shared" si="19"/>
        <v>0.50624999999999998</v>
      </c>
      <c r="AT19" s="130">
        <f t="shared" si="20"/>
        <v>0.65</v>
      </c>
    </row>
    <row r="20" spans="1:46" ht="25.5" customHeight="1" x14ac:dyDescent="0.35">
      <c r="A20" s="142" t="s">
        <v>18</v>
      </c>
      <c r="B20" s="151" t="s">
        <v>115</v>
      </c>
      <c r="C20" s="149"/>
      <c r="D20" s="162">
        <v>1704</v>
      </c>
      <c r="E20" s="163">
        <v>1421.25</v>
      </c>
      <c r="F20" s="163">
        <v>1439</v>
      </c>
      <c r="G20" s="163">
        <v>1164</v>
      </c>
      <c r="H20" s="163">
        <v>0</v>
      </c>
      <c r="I20" s="163">
        <v>0</v>
      </c>
      <c r="J20" s="163">
        <v>0</v>
      </c>
      <c r="K20" s="163">
        <v>0</v>
      </c>
      <c r="L20" s="163">
        <v>1116</v>
      </c>
      <c r="M20" s="163">
        <v>959.5</v>
      </c>
      <c r="N20" s="164">
        <v>744</v>
      </c>
      <c r="O20" s="163">
        <v>516</v>
      </c>
      <c r="P20" s="163">
        <v>0</v>
      </c>
      <c r="Q20" s="164">
        <v>0</v>
      </c>
      <c r="R20" s="164">
        <v>0</v>
      </c>
      <c r="S20" s="164">
        <v>0</v>
      </c>
      <c r="T20" s="164">
        <v>164</v>
      </c>
      <c r="U20" s="164">
        <v>164</v>
      </c>
      <c r="V20" s="164">
        <v>0</v>
      </c>
      <c r="W20" s="164">
        <v>0</v>
      </c>
      <c r="X20" s="160">
        <v>645</v>
      </c>
      <c r="Y20" s="127">
        <f t="shared" si="0"/>
        <v>3.6910852713178293</v>
      </c>
      <c r="Z20" s="127">
        <f t="shared" si="1"/>
        <v>2.6046511627906979</v>
      </c>
      <c r="AA20" s="127">
        <f t="shared" si="2"/>
        <v>0</v>
      </c>
      <c r="AB20" s="127">
        <f t="shared" si="3"/>
        <v>0</v>
      </c>
      <c r="AC20" s="127">
        <f t="shared" si="4"/>
        <v>0.25426356589147286</v>
      </c>
      <c r="AD20" s="129">
        <f t="shared" si="5"/>
        <v>0</v>
      </c>
      <c r="AE20" s="136">
        <f t="shared" si="6"/>
        <v>6.55</v>
      </c>
      <c r="AF20" s="128">
        <f t="shared" si="7"/>
        <v>0.83406690140845074</v>
      </c>
      <c r="AG20" s="128">
        <f t="shared" si="8"/>
        <v>0.80889506601806815</v>
      </c>
      <c r="AH20" s="128">
        <f t="shared" si="9"/>
        <v>0</v>
      </c>
      <c r="AI20" s="128">
        <f t="shared" si="10"/>
        <v>0</v>
      </c>
      <c r="AJ20" s="128">
        <f t="shared" si="11"/>
        <v>0.85976702508960579</v>
      </c>
      <c r="AK20" s="128">
        <f t="shared" si="12"/>
        <v>0.69354838709677424</v>
      </c>
      <c r="AL20" s="128">
        <f t="shared" si="13"/>
        <v>0</v>
      </c>
      <c r="AM20" s="128">
        <f t="shared" si="14"/>
        <v>0</v>
      </c>
      <c r="AN20" s="128">
        <f t="shared" si="15"/>
        <v>1</v>
      </c>
      <c r="AO20" s="128">
        <f t="shared" si="16"/>
        <v>0</v>
      </c>
      <c r="AQ20" s="130">
        <f t="shared" si="17"/>
        <v>0.83406690140845074</v>
      </c>
      <c r="AR20" s="130">
        <f t="shared" si="18"/>
        <v>0.80889506601806815</v>
      </c>
      <c r="AS20" s="130">
        <f t="shared" si="19"/>
        <v>0.85976702508960579</v>
      </c>
      <c r="AT20" s="130">
        <f t="shared" si="20"/>
        <v>0.69354838709677424</v>
      </c>
    </row>
    <row r="21" spans="1:46" ht="25.5" customHeight="1" x14ac:dyDescent="0.35">
      <c r="A21" s="142" t="s">
        <v>19</v>
      </c>
      <c r="B21" s="151" t="s">
        <v>110</v>
      </c>
      <c r="C21" s="149"/>
      <c r="D21" s="162">
        <v>1050</v>
      </c>
      <c r="E21" s="163">
        <v>810</v>
      </c>
      <c r="F21" s="163">
        <v>873.5</v>
      </c>
      <c r="G21" s="163">
        <v>627.75</v>
      </c>
      <c r="H21" s="163">
        <v>0</v>
      </c>
      <c r="I21" s="163">
        <v>0</v>
      </c>
      <c r="J21" s="163">
        <v>0</v>
      </c>
      <c r="K21" s="163">
        <v>0</v>
      </c>
      <c r="L21" s="163">
        <v>792</v>
      </c>
      <c r="M21" s="163">
        <v>468</v>
      </c>
      <c r="N21" s="164">
        <v>792</v>
      </c>
      <c r="O21" s="163">
        <v>408</v>
      </c>
      <c r="P21" s="163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0">
        <v>116</v>
      </c>
      <c r="Y21" s="127">
        <f t="shared" ref="Y21:Y27" si="21">SUM(E21+M21)/X21</f>
        <v>11.017241379310345</v>
      </c>
      <c r="Z21" s="127">
        <f t="shared" ref="Z21:Z27" si="22">SUM(G21+O21)/X21</f>
        <v>8.9288793103448274</v>
      </c>
      <c r="AA21" s="127">
        <f t="shared" ref="AA21:AA27" si="23">SUM(I21+Q21)/X21</f>
        <v>0</v>
      </c>
      <c r="AB21" s="127">
        <f t="shared" ref="AB21:AB27" si="24">SUM(K21+S21)/X21</f>
        <v>0</v>
      </c>
      <c r="AC21" s="127">
        <f t="shared" ref="AC21:AC27" si="25">SUM(U21)/X21</f>
        <v>0</v>
      </c>
      <c r="AD21" s="129">
        <f t="shared" ref="AD21:AD27" si="26">SUM(W21)/X21</f>
        <v>0</v>
      </c>
      <c r="AE21" s="136">
        <f t="shared" ref="AE21:AE27" si="27">SUM(Y21:AD21)</f>
        <v>19.946120689655174</v>
      </c>
      <c r="AF21" s="128">
        <f t="shared" si="7"/>
        <v>0.77142857142857146</v>
      </c>
      <c r="AG21" s="128">
        <f t="shared" si="8"/>
        <v>0.71866056096164854</v>
      </c>
      <c r="AH21" s="128">
        <f t="shared" si="9"/>
        <v>0</v>
      </c>
      <c r="AI21" s="128">
        <f t="shared" si="10"/>
        <v>0</v>
      </c>
      <c r="AJ21" s="128">
        <f t="shared" si="11"/>
        <v>0.59090909090909094</v>
      </c>
      <c r="AK21" s="128">
        <f t="shared" si="12"/>
        <v>0.51515151515151514</v>
      </c>
      <c r="AL21" s="128">
        <f t="shared" si="13"/>
        <v>0</v>
      </c>
      <c r="AM21" s="128">
        <f t="shared" si="14"/>
        <v>0</v>
      </c>
      <c r="AN21" s="128">
        <f t="shared" si="15"/>
        <v>0</v>
      </c>
      <c r="AO21" s="128">
        <f t="shared" si="16"/>
        <v>0</v>
      </c>
      <c r="AQ21" s="130">
        <f t="shared" si="17"/>
        <v>0.77142857142857146</v>
      </c>
      <c r="AR21" s="130">
        <f t="shared" si="18"/>
        <v>0.71866056096164854</v>
      </c>
      <c r="AS21" s="130">
        <f t="shared" si="19"/>
        <v>0.59090909090909094</v>
      </c>
      <c r="AT21" s="130">
        <f t="shared" si="20"/>
        <v>0.51515151515151514</v>
      </c>
    </row>
    <row r="22" spans="1:46" ht="25.5" customHeight="1" x14ac:dyDescent="0.35">
      <c r="A22" s="142" t="s">
        <v>20</v>
      </c>
      <c r="B22" s="151" t="s">
        <v>116</v>
      </c>
      <c r="C22" s="149"/>
      <c r="D22" s="162">
        <v>2254.5</v>
      </c>
      <c r="E22" s="163">
        <v>1297.25</v>
      </c>
      <c r="F22" s="163">
        <v>1562</v>
      </c>
      <c r="G22" s="163">
        <v>1650.5</v>
      </c>
      <c r="H22" s="163">
        <v>0</v>
      </c>
      <c r="I22" s="163">
        <v>0</v>
      </c>
      <c r="J22" s="163">
        <v>0</v>
      </c>
      <c r="K22" s="163">
        <v>0</v>
      </c>
      <c r="L22" s="163">
        <v>1500</v>
      </c>
      <c r="M22" s="163">
        <v>1243.25</v>
      </c>
      <c r="N22" s="164">
        <v>1488</v>
      </c>
      <c r="O22" s="163">
        <v>1236</v>
      </c>
      <c r="P22" s="163">
        <v>0</v>
      </c>
      <c r="Q22" s="164">
        <v>0</v>
      </c>
      <c r="R22" s="164">
        <v>0</v>
      </c>
      <c r="S22" s="164">
        <v>0</v>
      </c>
      <c r="T22" s="164">
        <v>164</v>
      </c>
      <c r="U22" s="164">
        <v>141.5</v>
      </c>
      <c r="V22" s="164">
        <v>0</v>
      </c>
      <c r="W22" s="164">
        <v>0</v>
      </c>
      <c r="X22" s="160">
        <v>793</v>
      </c>
      <c r="Y22" s="127">
        <f t="shared" si="21"/>
        <v>3.2036569987389658</v>
      </c>
      <c r="Z22" s="127">
        <f t="shared" si="22"/>
        <v>3.6399747793190418</v>
      </c>
      <c r="AA22" s="127">
        <f t="shared" si="23"/>
        <v>0</v>
      </c>
      <c r="AB22" s="127">
        <f t="shared" si="24"/>
        <v>0</v>
      </c>
      <c r="AC22" s="127">
        <f t="shared" si="25"/>
        <v>0.17843631778058008</v>
      </c>
      <c r="AD22" s="129">
        <f t="shared" si="26"/>
        <v>0</v>
      </c>
      <c r="AE22" s="136">
        <f t="shared" si="27"/>
        <v>7.0220680958385877</v>
      </c>
      <c r="AF22" s="128">
        <f t="shared" si="7"/>
        <v>0.57540474606342873</v>
      </c>
      <c r="AG22" s="128">
        <f t="shared" si="8"/>
        <v>1.0566581306017926</v>
      </c>
      <c r="AH22" s="128">
        <f t="shared" si="9"/>
        <v>0</v>
      </c>
      <c r="AI22" s="128">
        <f t="shared" si="10"/>
        <v>0</v>
      </c>
      <c r="AJ22" s="128">
        <f t="shared" si="11"/>
        <v>0.82883333333333331</v>
      </c>
      <c r="AK22" s="128">
        <f t="shared" si="12"/>
        <v>0.83064516129032262</v>
      </c>
      <c r="AL22" s="128">
        <f t="shared" si="13"/>
        <v>0</v>
      </c>
      <c r="AM22" s="128">
        <f t="shared" si="14"/>
        <v>0</v>
      </c>
      <c r="AN22" s="128">
        <f t="shared" si="15"/>
        <v>0.86280487804878048</v>
      </c>
      <c r="AO22" s="128">
        <f t="shared" si="16"/>
        <v>0</v>
      </c>
      <c r="AQ22" s="130">
        <f t="shared" si="17"/>
        <v>0.57540474606342873</v>
      </c>
      <c r="AR22" s="130">
        <f t="shared" si="18"/>
        <v>1.0566581306017926</v>
      </c>
      <c r="AS22" s="130">
        <f t="shared" si="19"/>
        <v>0.82883333333333331</v>
      </c>
      <c r="AT22" s="130">
        <f t="shared" si="20"/>
        <v>0.83064516129032262</v>
      </c>
    </row>
    <row r="23" spans="1:46" ht="25.5" customHeight="1" x14ac:dyDescent="0.35">
      <c r="A23" s="142" t="s">
        <v>21</v>
      </c>
      <c r="B23" s="151" t="s">
        <v>117</v>
      </c>
      <c r="C23" s="149"/>
      <c r="D23" s="162">
        <v>2503.5</v>
      </c>
      <c r="E23" s="163">
        <v>1297.5</v>
      </c>
      <c r="F23" s="163">
        <v>1634.5</v>
      </c>
      <c r="G23" s="163">
        <v>1143.5</v>
      </c>
      <c r="H23" s="163">
        <v>139.75</v>
      </c>
      <c r="I23" s="163">
        <v>99</v>
      </c>
      <c r="J23" s="163">
        <v>0</v>
      </c>
      <c r="K23" s="163">
        <v>0</v>
      </c>
      <c r="L23" s="163">
        <v>1486.5</v>
      </c>
      <c r="M23" s="163">
        <v>922.5</v>
      </c>
      <c r="N23" s="164">
        <v>1116</v>
      </c>
      <c r="O23" s="163">
        <v>972</v>
      </c>
      <c r="P23" s="163">
        <v>181.75</v>
      </c>
      <c r="Q23" s="164">
        <v>192</v>
      </c>
      <c r="R23" s="164">
        <v>0</v>
      </c>
      <c r="S23" s="164">
        <v>0</v>
      </c>
      <c r="T23" s="164">
        <v>164</v>
      </c>
      <c r="U23" s="164">
        <v>141.5</v>
      </c>
      <c r="V23" s="164">
        <v>0</v>
      </c>
      <c r="W23" s="164">
        <v>0</v>
      </c>
      <c r="X23" s="160">
        <v>400</v>
      </c>
      <c r="Y23" s="127">
        <f t="shared" si="21"/>
        <v>5.55</v>
      </c>
      <c r="Z23" s="127">
        <f t="shared" si="22"/>
        <v>5.2887500000000003</v>
      </c>
      <c r="AA23" s="127">
        <f t="shared" si="23"/>
        <v>0.72750000000000004</v>
      </c>
      <c r="AB23" s="127">
        <f t="shared" si="24"/>
        <v>0</v>
      </c>
      <c r="AC23" s="127">
        <f t="shared" si="25"/>
        <v>0.35375000000000001</v>
      </c>
      <c r="AD23" s="129">
        <f t="shared" si="26"/>
        <v>0</v>
      </c>
      <c r="AE23" s="136">
        <f t="shared" si="27"/>
        <v>11.92</v>
      </c>
      <c r="AF23" s="128">
        <f t="shared" si="7"/>
        <v>0.51827441581785505</v>
      </c>
      <c r="AG23" s="128">
        <f t="shared" si="8"/>
        <v>0.69960232486999085</v>
      </c>
      <c r="AH23" s="128">
        <f t="shared" si="9"/>
        <v>0.70840787119856885</v>
      </c>
      <c r="AI23" s="128">
        <f t="shared" si="10"/>
        <v>0</v>
      </c>
      <c r="AJ23" s="128">
        <f t="shared" si="11"/>
        <v>0.62058526740665998</v>
      </c>
      <c r="AK23" s="128">
        <f t="shared" si="12"/>
        <v>0.87096774193548387</v>
      </c>
      <c r="AL23" s="128">
        <f t="shared" si="13"/>
        <v>0.94661458333333337</v>
      </c>
      <c r="AM23" s="128">
        <f t="shared" si="14"/>
        <v>0</v>
      </c>
      <c r="AN23" s="128">
        <f t="shared" si="15"/>
        <v>0.86280487804878048</v>
      </c>
      <c r="AO23" s="128">
        <f t="shared" si="16"/>
        <v>0</v>
      </c>
      <c r="AQ23" s="130">
        <f t="shared" si="17"/>
        <v>0.52832687033008607</v>
      </c>
      <c r="AR23" s="130">
        <f t="shared" si="18"/>
        <v>0.69960232486999085</v>
      </c>
      <c r="AS23" s="130">
        <f t="shared" si="19"/>
        <v>0.6680653379289675</v>
      </c>
      <c r="AT23" s="130">
        <f t="shared" si="20"/>
        <v>0.87096774193548387</v>
      </c>
    </row>
    <row r="24" spans="1:46" ht="25.5" customHeight="1" x14ac:dyDescent="0.35">
      <c r="A24" s="142" t="s">
        <v>22</v>
      </c>
      <c r="B24" s="151" t="s">
        <v>116</v>
      </c>
      <c r="C24" s="149"/>
      <c r="D24" s="162">
        <v>2059.5</v>
      </c>
      <c r="E24" s="163">
        <v>1423.75</v>
      </c>
      <c r="F24" s="163">
        <v>1511</v>
      </c>
      <c r="G24" s="163">
        <v>888</v>
      </c>
      <c r="H24" s="163">
        <v>134.75</v>
      </c>
      <c r="I24" s="163">
        <v>72</v>
      </c>
      <c r="J24" s="163">
        <v>0</v>
      </c>
      <c r="K24" s="163">
        <v>0</v>
      </c>
      <c r="L24" s="163">
        <v>1478</v>
      </c>
      <c r="M24" s="163">
        <v>840</v>
      </c>
      <c r="N24" s="164">
        <v>999</v>
      </c>
      <c r="O24" s="163">
        <v>551.5</v>
      </c>
      <c r="P24" s="163">
        <v>0</v>
      </c>
      <c r="Q24" s="164">
        <v>0</v>
      </c>
      <c r="R24" s="164">
        <v>0</v>
      </c>
      <c r="S24" s="164">
        <v>0</v>
      </c>
      <c r="T24" s="164">
        <v>164</v>
      </c>
      <c r="U24" s="164">
        <v>149</v>
      </c>
      <c r="V24" s="164">
        <v>0</v>
      </c>
      <c r="W24" s="164">
        <v>0</v>
      </c>
      <c r="X24" s="160">
        <v>293</v>
      </c>
      <c r="Y24" s="127">
        <f t="shared" si="21"/>
        <v>7.7261092150170647</v>
      </c>
      <c r="Z24" s="127">
        <f t="shared" si="22"/>
        <v>4.9129692832764507</v>
      </c>
      <c r="AA24" s="127">
        <f t="shared" si="23"/>
        <v>0.24573378839590443</v>
      </c>
      <c r="AB24" s="127">
        <f t="shared" si="24"/>
        <v>0</v>
      </c>
      <c r="AC24" s="127">
        <f t="shared" si="25"/>
        <v>0.50853242320819114</v>
      </c>
      <c r="AD24" s="129">
        <f t="shared" si="26"/>
        <v>0</v>
      </c>
      <c r="AE24" s="136">
        <f t="shared" si="27"/>
        <v>13.39334470989761</v>
      </c>
      <c r="AF24" s="128">
        <f t="shared" si="7"/>
        <v>0.69130857004127211</v>
      </c>
      <c r="AG24" s="128">
        <f t="shared" si="8"/>
        <v>0.58769027134348117</v>
      </c>
      <c r="AH24" s="128">
        <f t="shared" si="9"/>
        <v>0.53432282003710574</v>
      </c>
      <c r="AI24" s="128">
        <f t="shared" si="10"/>
        <v>0</v>
      </c>
      <c r="AJ24" s="128">
        <f t="shared" si="11"/>
        <v>0.56833558863328826</v>
      </c>
      <c r="AK24" s="128">
        <f t="shared" si="12"/>
        <v>0.5520520520520521</v>
      </c>
      <c r="AL24" s="128">
        <f t="shared" si="13"/>
        <v>0</v>
      </c>
      <c r="AM24" s="128">
        <f t="shared" si="14"/>
        <v>0</v>
      </c>
      <c r="AN24" s="128">
        <f t="shared" si="15"/>
        <v>0.90853658536585369</v>
      </c>
      <c r="AO24" s="128">
        <f t="shared" si="16"/>
        <v>0</v>
      </c>
      <c r="AQ24" s="130">
        <f t="shared" si="17"/>
        <v>0.68166799589837079</v>
      </c>
      <c r="AR24" s="130">
        <f t="shared" si="18"/>
        <v>0.58769027134348117</v>
      </c>
      <c r="AS24" s="130">
        <f t="shared" si="19"/>
        <v>0.56833558863328826</v>
      </c>
      <c r="AT24" s="130">
        <f t="shared" si="20"/>
        <v>0.5520520520520521</v>
      </c>
    </row>
    <row r="25" spans="1:46" ht="25.5" customHeight="1" x14ac:dyDescent="0.35">
      <c r="A25" s="142" t="s">
        <v>23</v>
      </c>
      <c r="B25" s="151" t="s">
        <v>116</v>
      </c>
      <c r="C25" s="149"/>
      <c r="D25" s="162">
        <v>2115</v>
      </c>
      <c r="E25" s="163">
        <v>1601.25</v>
      </c>
      <c r="F25" s="163">
        <v>1176</v>
      </c>
      <c r="G25" s="163">
        <v>865</v>
      </c>
      <c r="H25" s="163">
        <v>0</v>
      </c>
      <c r="I25" s="163">
        <v>0</v>
      </c>
      <c r="J25" s="163">
        <v>0</v>
      </c>
      <c r="K25" s="163">
        <v>0</v>
      </c>
      <c r="L25" s="163">
        <v>1440</v>
      </c>
      <c r="M25" s="163">
        <v>1251.75</v>
      </c>
      <c r="N25" s="164">
        <v>752.5</v>
      </c>
      <c r="O25" s="163">
        <v>668.5</v>
      </c>
      <c r="P25" s="163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0</v>
      </c>
      <c r="V25" s="164">
        <v>0</v>
      </c>
      <c r="W25" s="164">
        <v>0</v>
      </c>
      <c r="X25" s="160">
        <v>216</v>
      </c>
      <c r="Y25" s="127">
        <f t="shared" si="21"/>
        <v>13.208333333333334</v>
      </c>
      <c r="Z25" s="127">
        <f t="shared" si="22"/>
        <v>7.0995370370370372</v>
      </c>
      <c r="AA25" s="127">
        <f t="shared" si="23"/>
        <v>0</v>
      </c>
      <c r="AB25" s="127">
        <f t="shared" si="24"/>
        <v>0</v>
      </c>
      <c r="AC25" s="127">
        <f t="shared" si="25"/>
        <v>0</v>
      </c>
      <c r="AD25" s="129">
        <f t="shared" si="26"/>
        <v>0</v>
      </c>
      <c r="AE25" s="136">
        <f t="shared" si="27"/>
        <v>20.30787037037037</v>
      </c>
      <c r="AF25" s="128">
        <f t="shared" si="7"/>
        <v>0.75709219858156029</v>
      </c>
      <c r="AG25" s="128">
        <f t="shared" si="8"/>
        <v>0.73554421768707479</v>
      </c>
      <c r="AH25" s="128">
        <f t="shared" si="9"/>
        <v>0</v>
      </c>
      <c r="AI25" s="128">
        <f t="shared" si="10"/>
        <v>0</v>
      </c>
      <c r="AJ25" s="128">
        <f t="shared" si="11"/>
        <v>0.86927083333333333</v>
      </c>
      <c r="AK25" s="128">
        <f t="shared" si="12"/>
        <v>0.88837209302325582</v>
      </c>
      <c r="AL25" s="128">
        <f t="shared" si="13"/>
        <v>0</v>
      </c>
      <c r="AM25" s="128">
        <f t="shared" si="14"/>
        <v>0</v>
      </c>
      <c r="AN25" s="128">
        <f t="shared" si="15"/>
        <v>0</v>
      </c>
      <c r="AO25" s="128">
        <f t="shared" si="16"/>
        <v>0</v>
      </c>
      <c r="AQ25" s="130">
        <f t="shared" si="17"/>
        <v>0.75709219858156029</v>
      </c>
      <c r="AR25" s="130">
        <f t="shared" si="18"/>
        <v>0.73554421768707479</v>
      </c>
      <c r="AS25" s="130">
        <f t="shared" si="19"/>
        <v>0.86927083333333333</v>
      </c>
      <c r="AT25" s="130">
        <f t="shared" si="20"/>
        <v>0.88837209302325582</v>
      </c>
    </row>
    <row r="26" spans="1:46" ht="25.5" customHeight="1" x14ac:dyDescent="0.35">
      <c r="A26" s="142" t="s">
        <v>24</v>
      </c>
      <c r="B26" s="151" t="s">
        <v>116</v>
      </c>
      <c r="C26" s="149"/>
      <c r="D26" s="162">
        <v>1760.5</v>
      </c>
      <c r="E26" s="163">
        <v>1138.75</v>
      </c>
      <c r="F26" s="163">
        <v>1224.5</v>
      </c>
      <c r="G26" s="163">
        <v>1029.5</v>
      </c>
      <c r="H26" s="163">
        <v>115.75</v>
      </c>
      <c r="I26" s="163">
        <v>113</v>
      </c>
      <c r="J26" s="163">
        <v>0</v>
      </c>
      <c r="K26" s="163">
        <v>0</v>
      </c>
      <c r="L26" s="163">
        <v>1440</v>
      </c>
      <c r="M26" s="163">
        <v>1251.75</v>
      </c>
      <c r="N26" s="164">
        <v>744</v>
      </c>
      <c r="O26" s="163">
        <v>696.5</v>
      </c>
      <c r="P26" s="163">
        <v>38.5</v>
      </c>
      <c r="Q26" s="164">
        <v>48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  <c r="X26" s="160">
        <v>590</v>
      </c>
      <c r="Y26" s="127">
        <f t="shared" si="21"/>
        <v>4.0516949152542372</v>
      </c>
      <c r="Z26" s="127">
        <f t="shared" si="22"/>
        <v>2.9254237288135592</v>
      </c>
      <c r="AA26" s="127">
        <f t="shared" si="23"/>
        <v>0.27288135593220336</v>
      </c>
      <c r="AB26" s="127">
        <f t="shared" si="24"/>
        <v>0</v>
      </c>
      <c r="AC26" s="127">
        <f t="shared" si="25"/>
        <v>0</v>
      </c>
      <c r="AD26" s="129">
        <f t="shared" si="26"/>
        <v>0</v>
      </c>
      <c r="AE26" s="136">
        <f t="shared" si="27"/>
        <v>7.25</v>
      </c>
      <c r="AF26" s="128">
        <f t="shared" si="7"/>
        <v>0.64683328599829593</v>
      </c>
      <c r="AG26" s="128">
        <f t="shared" si="8"/>
        <v>0.8407513270722744</v>
      </c>
      <c r="AH26" s="128">
        <f t="shared" si="9"/>
        <v>0.97624190064794814</v>
      </c>
      <c r="AI26" s="128">
        <f t="shared" si="10"/>
        <v>0</v>
      </c>
      <c r="AJ26" s="128">
        <f t="shared" si="11"/>
        <v>0.86927083333333333</v>
      </c>
      <c r="AK26" s="128">
        <f t="shared" si="12"/>
        <v>0.93615591397849462</v>
      </c>
      <c r="AL26" s="128">
        <f t="shared" si="13"/>
        <v>0.80208333333333337</v>
      </c>
      <c r="AM26" s="128">
        <f t="shared" si="14"/>
        <v>0</v>
      </c>
      <c r="AN26" s="128">
        <f t="shared" si="15"/>
        <v>0</v>
      </c>
      <c r="AO26" s="128">
        <f t="shared" si="16"/>
        <v>0</v>
      </c>
      <c r="AQ26" s="130">
        <f t="shared" si="17"/>
        <v>0.66715522984676878</v>
      </c>
      <c r="AR26" s="130">
        <f t="shared" si="18"/>
        <v>0.8407513270722744</v>
      </c>
      <c r="AS26" s="130">
        <f t="shared" si="19"/>
        <v>0.87910043963476492</v>
      </c>
      <c r="AT26" s="130">
        <f t="shared" si="20"/>
        <v>0.93615591397849462</v>
      </c>
    </row>
    <row r="27" spans="1:46" ht="25.5" customHeight="1" x14ac:dyDescent="0.35">
      <c r="A27" s="142" t="s">
        <v>25</v>
      </c>
      <c r="B27" s="151" t="s">
        <v>106</v>
      </c>
      <c r="C27" s="149"/>
      <c r="D27" s="162">
        <v>1581</v>
      </c>
      <c r="E27" s="163">
        <v>1117.25</v>
      </c>
      <c r="F27" s="163">
        <v>2093.5</v>
      </c>
      <c r="G27" s="163">
        <v>1274</v>
      </c>
      <c r="H27" s="163">
        <v>160.71</v>
      </c>
      <c r="I27" s="163">
        <v>123</v>
      </c>
      <c r="J27" s="163">
        <v>0</v>
      </c>
      <c r="K27" s="163">
        <v>0</v>
      </c>
      <c r="L27" s="163">
        <v>1116</v>
      </c>
      <c r="M27" s="163">
        <v>877</v>
      </c>
      <c r="N27" s="164">
        <v>1440</v>
      </c>
      <c r="O27" s="163">
        <v>1146.25</v>
      </c>
      <c r="P27" s="163">
        <v>0</v>
      </c>
      <c r="Q27" s="164">
        <v>0</v>
      </c>
      <c r="R27" s="164">
        <v>0</v>
      </c>
      <c r="S27" s="164">
        <v>0</v>
      </c>
      <c r="T27" s="164">
        <v>164</v>
      </c>
      <c r="U27" s="164">
        <v>164</v>
      </c>
      <c r="V27" s="164">
        <v>0</v>
      </c>
      <c r="W27" s="164">
        <v>0</v>
      </c>
      <c r="X27" s="160">
        <v>616</v>
      </c>
      <c r="Y27" s="127">
        <f t="shared" si="21"/>
        <v>3.237418831168831</v>
      </c>
      <c r="Z27" s="127">
        <f t="shared" si="22"/>
        <v>3.9289772727272729</v>
      </c>
      <c r="AA27" s="127">
        <f t="shared" si="23"/>
        <v>0.19967532467532467</v>
      </c>
      <c r="AB27" s="127">
        <f t="shared" si="24"/>
        <v>0</v>
      </c>
      <c r="AC27" s="127">
        <f t="shared" si="25"/>
        <v>0.26623376623376621</v>
      </c>
      <c r="AD27" s="129">
        <f t="shared" si="26"/>
        <v>0</v>
      </c>
      <c r="AE27" s="136">
        <f t="shared" si="27"/>
        <v>7.6323051948051948</v>
      </c>
      <c r="AF27" s="128">
        <f t="shared" si="7"/>
        <v>0.7066729917773561</v>
      </c>
      <c r="AG27" s="128">
        <f t="shared" si="8"/>
        <v>0.60855027465966083</v>
      </c>
      <c r="AH27" s="128">
        <f t="shared" si="9"/>
        <v>0.76535374276647372</v>
      </c>
      <c r="AI27" s="128">
        <f t="shared" si="10"/>
        <v>0</v>
      </c>
      <c r="AJ27" s="128">
        <f t="shared" si="11"/>
        <v>0.78584229390681004</v>
      </c>
      <c r="AK27" s="128">
        <f t="shared" si="12"/>
        <v>0.79600694444444442</v>
      </c>
      <c r="AL27" s="128">
        <f t="shared" si="13"/>
        <v>0</v>
      </c>
      <c r="AM27" s="128">
        <f t="shared" si="14"/>
        <v>0</v>
      </c>
      <c r="AN27" s="128">
        <f t="shared" si="15"/>
        <v>1</v>
      </c>
      <c r="AO27" s="128">
        <f t="shared" si="16"/>
        <v>0</v>
      </c>
      <c r="AQ27" s="130">
        <f t="shared" si="17"/>
        <v>0.71208754614717718</v>
      </c>
      <c r="AR27" s="130">
        <f t="shared" si="18"/>
        <v>0.60855027465966083</v>
      </c>
      <c r="AS27" s="130">
        <f t="shared" si="19"/>
        <v>0.78584229390681004</v>
      </c>
      <c r="AT27" s="130">
        <f t="shared" si="20"/>
        <v>0.79600694444444442</v>
      </c>
    </row>
    <row r="28" spans="1:46" ht="25.5" customHeight="1" x14ac:dyDescent="0.35">
      <c r="A28" s="142" t="s">
        <v>118</v>
      </c>
      <c r="B28" s="151" t="s">
        <v>119</v>
      </c>
      <c r="C28" s="149"/>
      <c r="D28" s="162">
        <v>4718</v>
      </c>
      <c r="E28" s="163">
        <v>5141.75</v>
      </c>
      <c r="F28" s="163">
        <v>1572.5</v>
      </c>
      <c r="G28" s="163">
        <v>1718.75</v>
      </c>
      <c r="H28" s="163">
        <v>0</v>
      </c>
      <c r="I28" s="163">
        <v>0</v>
      </c>
      <c r="J28" s="163">
        <v>0</v>
      </c>
      <c r="K28" s="163">
        <v>0</v>
      </c>
      <c r="L28" s="163">
        <v>4464</v>
      </c>
      <c r="M28" s="163">
        <v>4301.75</v>
      </c>
      <c r="N28" s="164">
        <v>1116</v>
      </c>
      <c r="O28" s="163">
        <v>846</v>
      </c>
      <c r="P28" s="163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0</v>
      </c>
      <c r="V28" s="164">
        <v>0</v>
      </c>
      <c r="W28" s="164">
        <v>0</v>
      </c>
      <c r="X28" s="160">
        <v>0</v>
      </c>
      <c r="Y28" s="164">
        <v>0</v>
      </c>
      <c r="Z28" s="164">
        <v>0</v>
      </c>
      <c r="AA28" s="164">
        <v>0</v>
      </c>
      <c r="AB28" s="164">
        <v>0</v>
      </c>
      <c r="AC28" s="164">
        <v>0</v>
      </c>
      <c r="AD28" s="164">
        <v>0</v>
      </c>
      <c r="AE28" s="164">
        <v>0</v>
      </c>
      <c r="AF28" s="128">
        <f t="shared" si="7"/>
        <v>1.0898155998304366</v>
      </c>
      <c r="AG28" s="128">
        <f t="shared" si="8"/>
        <v>1.0930047694753577</v>
      </c>
      <c r="AH28" s="128">
        <f t="shared" si="9"/>
        <v>0</v>
      </c>
      <c r="AI28" s="128">
        <f t="shared" si="10"/>
        <v>0</v>
      </c>
      <c r="AJ28" s="128">
        <f t="shared" si="11"/>
        <v>0.96365367383512546</v>
      </c>
      <c r="AK28" s="128">
        <f t="shared" si="12"/>
        <v>0.75806451612903225</v>
      </c>
      <c r="AL28" s="128">
        <f t="shared" si="13"/>
        <v>0</v>
      </c>
      <c r="AM28" s="128">
        <f t="shared" si="14"/>
        <v>0</v>
      </c>
      <c r="AN28" s="128">
        <f t="shared" si="15"/>
        <v>0</v>
      </c>
      <c r="AO28" s="128">
        <f t="shared" si="16"/>
        <v>0</v>
      </c>
      <c r="AQ28" s="130">
        <f t="shared" si="17"/>
        <v>1.0898155998304366</v>
      </c>
      <c r="AR28" s="130">
        <f t="shared" si="18"/>
        <v>1.0930047694753577</v>
      </c>
      <c r="AS28" s="130">
        <f t="shared" si="19"/>
        <v>0.96365367383512546</v>
      </c>
      <c r="AT28" s="130">
        <f t="shared" si="20"/>
        <v>0.75806451612903225</v>
      </c>
    </row>
    <row r="29" spans="1:46" ht="29" customHeight="1" x14ac:dyDescent="0.35">
      <c r="A29" s="142" t="s">
        <v>26</v>
      </c>
      <c r="B29" s="151" t="s">
        <v>120</v>
      </c>
      <c r="C29" s="149"/>
      <c r="D29" s="162">
        <v>2083.75</v>
      </c>
      <c r="E29" s="163">
        <v>1017</v>
      </c>
      <c r="F29" s="163">
        <v>1108</v>
      </c>
      <c r="G29" s="163">
        <v>573</v>
      </c>
      <c r="H29" s="163">
        <v>0</v>
      </c>
      <c r="I29" s="163">
        <v>0</v>
      </c>
      <c r="J29" s="163">
        <v>0</v>
      </c>
      <c r="K29" s="163">
        <v>0</v>
      </c>
      <c r="L29" s="163">
        <v>1848</v>
      </c>
      <c r="M29" s="163">
        <v>828</v>
      </c>
      <c r="N29" s="164">
        <v>1116</v>
      </c>
      <c r="O29" s="163">
        <v>551.5</v>
      </c>
      <c r="P29" s="163">
        <v>0</v>
      </c>
      <c r="Q29" s="164">
        <v>0</v>
      </c>
      <c r="R29" s="164">
        <v>0</v>
      </c>
      <c r="S29" s="164">
        <v>0</v>
      </c>
      <c r="T29" s="164">
        <v>164</v>
      </c>
      <c r="U29" s="164">
        <v>141.5</v>
      </c>
      <c r="V29" s="164">
        <v>0</v>
      </c>
      <c r="W29" s="164">
        <v>0</v>
      </c>
      <c r="X29" s="160">
        <v>235</v>
      </c>
      <c r="Y29" s="127">
        <f t="shared" ref="Y29" si="28">SUM(E29+M29)/X29</f>
        <v>7.8510638297872344</v>
      </c>
      <c r="Z29" s="127">
        <f t="shared" ref="Z29" si="29">SUM(G29+O29)/X29</f>
        <v>4.7851063829787233</v>
      </c>
      <c r="AA29" s="127">
        <f t="shared" ref="AA29" si="30">SUM(I29+Q29)/X29</f>
        <v>0</v>
      </c>
      <c r="AB29" s="127">
        <f t="shared" ref="AB29" si="31">SUM(K29+S29)/X29</f>
        <v>0</v>
      </c>
      <c r="AC29" s="127">
        <f t="shared" ref="AC29" si="32">SUM(U29)/X29</f>
        <v>0.60212765957446812</v>
      </c>
      <c r="AD29" s="129">
        <f t="shared" ref="AD29" si="33">SUM(W29)/X29</f>
        <v>0</v>
      </c>
      <c r="AE29" s="136">
        <f t="shared" ref="AE29" si="34">SUM(Y29:AD29)</f>
        <v>13.238297872340425</v>
      </c>
      <c r="AF29" s="128">
        <f t="shared" si="7"/>
        <v>0.48806238752249548</v>
      </c>
      <c r="AG29" s="128">
        <f t="shared" si="8"/>
        <v>0.51714801444043323</v>
      </c>
      <c r="AH29" s="128">
        <f t="shared" si="9"/>
        <v>0</v>
      </c>
      <c r="AI29" s="128">
        <f t="shared" si="10"/>
        <v>0</v>
      </c>
      <c r="AJ29" s="128">
        <f t="shared" si="11"/>
        <v>0.44805194805194803</v>
      </c>
      <c r="AK29" s="128">
        <f t="shared" si="12"/>
        <v>0.49417562724014336</v>
      </c>
      <c r="AL29" s="128">
        <f t="shared" si="13"/>
        <v>0</v>
      </c>
      <c r="AM29" s="128">
        <f t="shared" si="14"/>
        <v>0</v>
      </c>
      <c r="AN29" s="128">
        <f t="shared" si="15"/>
        <v>0.86280487804878048</v>
      </c>
      <c r="AO29" s="128">
        <f t="shared" si="16"/>
        <v>0</v>
      </c>
      <c r="AQ29" s="130">
        <f t="shared" ref="AQ29" si="35">SUM(E29+I29)/(D29+H29)</f>
        <v>0.48806238752249548</v>
      </c>
      <c r="AR29" s="130">
        <f t="shared" ref="AR29" si="36">SUM(G29+K29)/(F29+J29)</f>
        <v>0.51714801444043323</v>
      </c>
      <c r="AS29" s="130">
        <f t="shared" ref="AS29" si="37">SUM(M29+Q29)/(L29+P29)</f>
        <v>0.44805194805194803</v>
      </c>
      <c r="AT29" s="130">
        <f t="shared" ref="AT29" si="38">SUM(O29+S29)/(N29+R29)</f>
        <v>0.49417562724014336</v>
      </c>
    </row>
    <row r="30" spans="1:46" ht="29" customHeight="1" x14ac:dyDescent="0.35">
      <c r="A30" s="156" t="s">
        <v>45</v>
      </c>
      <c r="B30" s="157" t="s">
        <v>110</v>
      </c>
      <c r="C30" s="149"/>
      <c r="D30" s="162">
        <v>2020</v>
      </c>
      <c r="E30" s="163">
        <v>1297.25</v>
      </c>
      <c r="F30" s="163">
        <v>1494</v>
      </c>
      <c r="G30" s="163">
        <v>1565</v>
      </c>
      <c r="H30" s="163">
        <v>0</v>
      </c>
      <c r="I30" s="163">
        <v>96</v>
      </c>
      <c r="J30" s="163">
        <v>0</v>
      </c>
      <c r="K30" s="163">
        <v>0</v>
      </c>
      <c r="L30" s="163">
        <v>1116</v>
      </c>
      <c r="M30" s="163">
        <v>959.5</v>
      </c>
      <c r="N30" s="164">
        <v>1476</v>
      </c>
      <c r="O30" s="163">
        <v>1308</v>
      </c>
      <c r="P30" s="163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0">
        <v>132</v>
      </c>
      <c r="Y30" s="127">
        <f t="shared" ref="Y30" si="39">SUM(E30+M30)/X30</f>
        <v>17.09659090909091</v>
      </c>
      <c r="Z30" s="127">
        <f t="shared" ref="Z30" si="40">SUM(G30+O30)/X30</f>
        <v>21.765151515151516</v>
      </c>
      <c r="AA30" s="127">
        <f t="shared" ref="AA30" si="41">SUM(I30+Q30)/X30</f>
        <v>0.72727272727272729</v>
      </c>
      <c r="AB30" s="127">
        <f t="shared" ref="AB30" si="42">SUM(K30+S30)/X30</f>
        <v>0</v>
      </c>
      <c r="AC30" s="127">
        <f t="shared" ref="AC30" si="43">SUM(U30)/X30</f>
        <v>0</v>
      </c>
      <c r="AD30" s="129">
        <f t="shared" ref="AD30" si="44">SUM(W30)/X30</f>
        <v>0</v>
      </c>
      <c r="AE30" s="136">
        <f t="shared" ref="AE30" si="45">SUM(Y30:AD30)</f>
        <v>39.589015151515149</v>
      </c>
      <c r="AF30" s="128">
        <f t="shared" si="7"/>
        <v>0.64220297029702966</v>
      </c>
      <c r="AG30" s="128">
        <f t="shared" si="8"/>
        <v>1.0475234270414993</v>
      </c>
      <c r="AH30" s="128">
        <f t="shared" si="9"/>
        <v>0</v>
      </c>
      <c r="AI30" s="128">
        <f t="shared" si="10"/>
        <v>0</v>
      </c>
      <c r="AJ30" s="128">
        <f t="shared" si="11"/>
        <v>0.85976702508960579</v>
      </c>
      <c r="AK30" s="128">
        <f t="shared" si="12"/>
        <v>0.88617886178861793</v>
      </c>
      <c r="AL30" s="128">
        <f t="shared" si="13"/>
        <v>0</v>
      </c>
      <c r="AM30" s="128">
        <f t="shared" si="14"/>
        <v>0</v>
      </c>
      <c r="AN30" s="128">
        <f t="shared" si="15"/>
        <v>0</v>
      </c>
      <c r="AO30" s="128">
        <f t="shared" si="16"/>
        <v>0</v>
      </c>
      <c r="AQ30" s="130">
        <f t="shared" ref="AQ30" si="46">SUM(E30+I30)/(D30+H30)</f>
        <v>0.68972772277227723</v>
      </c>
      <c r="AR30" s="130">
        <f t="shared" ref="AR30" si="47">SUM(G30+K30)/(F30+J30)</f>
        <v>1.0475234270414993</v>
      </c>
      <c r="AS30" s="130">
        <f t="shared" ref="AS30" si="48">SUM(M30+Q30)/(L30+P30)</f>
        <v>0.85976702508960579</v>
      </c>
      <c r="AT30" s="130">
        <f t="shared" ref="AT30" si="49">SUM(O30+S30)/(N30+R30)</f>
        <v>0.88617886178861793</v>
      </c>
    </row>
    <row r="31" spans="1:46" x14ac:dyDescent="0.35">
      <c r="A31" s="147"/>
      <c r="B31" s="143"/>
      <c r="C31" s="149"/>
      <c r="D31" s="153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154"/>
      <c r="P31" s="154"/>
      <c r="Q31" s="155"/>
      <c r="R31" s="155"/>
      <c r="S31" s="155"/>
      <c r="T31" s="155"/>
      <c r="U31" s="155"/>
      <c r="V31" s="155"/>
      <c r="W31" s="155"/>
      <c r="X31" s="155"/>
    </row>
    <row r="32" spans="1:46" x14ac:dyDescent="0.35">
      <c r="A32" s="147"/>
      <c r="B32" s="143"/>
      <c r="C32" s="149"/>
      <c r="D32" s="153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154"/>
      <c r="P32" s="154"/>
      <c r="Q32" s="155"/>
      <c r="R32" s="155"/>
      <c r="S32" s="155"/>
      <c r="T32" s="155"/>
      <c r="U32" s="155"/>
      <c r="V32" s="155"/>
      <c r="W32" s="155"/>
      <c r="X32" s="155"/>
    </row>
    <row r="33" spans="1:24" x14ac:dyDescent="0.35">
      <c r="A33" s="147"/>
      <c r="B33" s="143"/>
      <c r="C33" s="14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54"/>
      <c r="P33" s="154"/>
      <c r="Q33" s="155"/>
      <c r="R33" s="155"/>
      <c r="S33" s="155"/>
      <c r="T33" s="155"/>
      <c r="U33" s="155"/>
      <c r="V33" s="155"/>
      <c r="W33" s="155"/>
      <c r="X33" s="155"/>
    </row>
    <row r="34" spans="1:24" x14ac:dyDescent="0.35">
      <c r="A34" s="147"/>
      <c r="B34" s="143"/>
      <c r="C34" s="149"/>
      <c r="D34" s="153"/>
      <c r="E34" s="154"/>
      <c r="F34" s="154"/>
      <c r="G34" s="154"/>
      <c r="H34" s="158"/>
      <c r="I34" s="158"/>
      <c r="J34" s="154"/>
      <c r="K34" s="154"/>
      <c r="L34" s="154"/>
      <c r="M34" s="154"/>
      <c r="N34" s="155"/>
      <c r="O34" s="154"/>
      <c r="P34" s="154"/>
      <c r="Q34" s="155"/>
      <c r="R34" s="155"/>
      <c r="S34" s="155"/>
      <c r="T34" s="155"/>
      <c r="U34" s="155"/>
      <c r="V34" s="155"/>
      <c r="W34" s="155"/>
      <c r="X34" s="155"/>
    </row>
    <row r="35" spans="1:24" x14ac:dyDescent="0.35">
      <c r="A35" s="147"/>
      <c r="B35" s="143"/>
      <c r="C35" s="149"/>
      <c r="D35" s="153"/>
      <c r="E35" s="154"/>
      <c r="F35" s="154"/>
      <c r="G35" s="154"/>
      <c r="H35" s="158"/>
      <c r="I35" s="158"/>
      <c r="J35" s="154"/>
      <c r="K35" s="154"/>
      <c r="L35" s="154"/>
      <c r="M35" s="154"/>
      <c r="N35" s="155"/>
      <c r="O35" s="154"/>
      <c r="P35" s="154"/>
      <c r="Q35" s="155"/>
      <c r="R35" s="155"/>
      <c r="S35" s="155"/>
      <c r="T35" s="155"/>
      <c r="U35" s="155"/>
      <c r="V35" s="155"/>
      <c r="W35" s="155"/>
      <c r="X35" s="155"/>
    </row>
    <row r="36" spans="1:24" x14ac:dyDescent="0.35">
      <c r="A36" s="147"/>
      <c r="B36" s="143"/>
      <c r="C36" s="149"/>
      <c r="D36" s="153"/>
      <c r="E36" s="154"/>
      <c r="F36" s="154"/>
      <c r="G36" s="154"/>
      <c r="H36" s="158"/>
      <c r="I36" s="158"/>
      <c r="J36" s="154"/>
      <c r="K36" s="154"/>
      <c r="L36" s="154"/>
      <c r="M36" s="154"/>
      <c r="N36" s="155"/>
      <c r="O36" s="154"/>
      <c r="P36" s="154"/>
      <c r="Q36" s="155"/>
      <c r="R36" s="155"/>
      <c r="S36" s="155"/>
      <c r="T36" s="155"/>
      <c r="U36" s="155"/>
      <c r="V36" s="155"/>
      <c r="W36" s="155"/>
      <c r="X36" s="155"/>
    </row>
    <row r="37" spans="1:24" x14ac:dyDescent="0.35">
      <c r="A37" s="147"/>
      <c r="B37" s="143"/>
      <c r="C37" s="149"/>
      <c r="D37" s="153"/>
      <c r="E37" s="154"/>
      <c r="F37" s="154"/>
      <c r="G37" s="154"/>
      <c r="H37" s="154"/>
      <c r="I37" s="154"/>
      <c r="J37" s="154"/>
      <c r="K37" s="154"/>
      <c r="L37" s="154"/>
      <c r="M37" s="154"/>
      <c r="N37" s="155"/>
      <c r="O37" s="154"/>
      <c r="P37" s="154"/>
      <c r="Q37" s="155"/>
      <c r="R37" s="155"/>
      <c r="S37" s="155"/>
      <c r="T37" s="155"/>
      <c r="U37" s="155"/>
      <c r="V37" s="155"/>
      <c r="W37" s="155"/>
      <c r="X37" s="155"/>
    </row>
    <row r="38" spans="1:24" x14ac:dyDescent="0.35">
      <c r="A38" s="147"/>
      <c r="B38" s="143"/>
      <c r="C38" s="149"/>
      <c r="D38" s="153"/>
      <c r="E38" s="154"/>
      <c r="F38" s="154"/>
      <c r="G38" s="154"/>
      <c r="H38" s="154"/>
      <c r="I38" s="154"/>
      <c r="J38" s="154"/>
      <c r="K38" s="154"/>
      <c r="L38" s="154"/>
      <c r="M38" s="154"/>
      <c r="N38" s="155"/>
      <c r="O38" s="154"/>
      <c r="P38" s="154"/>
      <c r="Q38" s="155"/>
      <c r="R38" s="155"/>
      <c r="S38" s="155"/>
      <c r="T38" s="155"/>
      <c r="U38" s="155"/>
      <c r="V38" s="155"/>
      <c r="W38" s="155"/>
      <c r="X38" s="155"/>
    </row>
    <row r="39" spans="1:24" x14ac:dyDescent="0.35">
      <c r="A39" s="147"/>
      <c r="B39" s="143"/>
      <c r="C39" s="149"/>
      <c r="D39" s="153"/>
      <c r="E39" s="154"/>
      <c r="F39" s="154"/>
      <c r="G39" s="154"/>
      <c r="H39" s="154"/>
      <c r="I39" s="154"/>
      <c r="J39" s="154"/>
      <c r="K39" s="154"/>
      <c r="L39" s="154"/>
      <c r="M39" s="154"/>
      <c r="N39" s="155"/>
      <c r="O39" s="154"/>
      <c r="P39" s="154"/>
      <c r="Q39" s="155"/>
      <c r="R39" s="155"/>
      <c r="S39" s="155"/>
      <c r="T39" s="155"/>
      <c r="U39" s="155"/>
      <c r="V39" s="155"/>
      <c r="W39" s="155"/>
      <c r="X39" s="155"/>
    </row>
    <row r="40" spans="1:24" x14ac:dyDescent="0.35">
      <c r="A40" s="147"/>
      <c r="B40" s="143"/>
      <c r="C40" s="149"/>
      <c r="D40" s="153"/>
      <c r="E40" s="154"/>
      <c r="F40" s="154"/>
      <c r="G40" s="154"/>
      <c r="H40" s="154"/>
      <c r="I40" s="154"/>
      <c r="J40" s="154"/>
      <c r="K40" s="154"/>
      <c r="L40" s="154"/>
      <c r="M40" s="154"/>
      <c r="N40" s="155"/>
      <c r="O40" s="154"/>
      <c r="P40" s="154"/>
      <c r="Q40" s="155"/>
      <c r="R40" s="155"/>
      <c r="S40" s="155"/>
      <c r="T40" s="155"/>
      <c r="U40" s="155"/>
      <c r="V40" s="155"/>
      <c r="W40" s="155"/>
      <c r="X40" s="155"/>
    </row>
    <row r="41" spans="1:24" x14ac:dyDescent="0.35">
      <c r="A41" s="147"/>
      <c r="B41" s="143"/>
      <c r="C41" s="149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5"/>
      <c r="O41" s="154"/>
      <c r="P41" s="154"/>
      <c r="Q41" s="155"/>
      <c r="R41" s="155"/>
      <c r="S41" s="155"/>
      <c r="T41" s="155"/>
      <c r="U41" s="155"/>
      <c r="V41" s="155"/>
      <c r="W41" s="155"/>
      <c r="X41" s="155"/>
    </row>
    <row r="42" spans="1:24" x14ac:dyDescent="0.35">
      <c r="A42" s="147"/>
      <c r="B42" s="143"/>
      <c r="C42" s="149"/>
      <c r="D42" s="153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O42" s="154"/>
      <c r="P42" s="154"/>
      <c r="Q42" s="155"/>
      <c r="R42" s="155"/>
      <c r="S42" s="155"/>
      <c r="T42" s="155"/>
      <c r="U42" s="155"/>
      <c r="V42" s="155"/>
      <c r="W42" s="155"/>
      <c r="X42" s="155"/>
    </row>
    <row r="43" spans="1:24" x14ac:dyDescent="0.35">
      <c r="A43" s="147"/>
      <c r="B43" s="143"/>
      <c r="C43" s="149"/>
      <c r="D43" s="153"/>
      <c r="E43" s="154"/>
      <c r="F43" s="154"/>
      <c r="G43" s="154"/>
      <c r="H43" s="154"/>
      <c r="I43" s="154"/>
      <c r="J43" s="154"/>
      <c r="K43" s="154"/>
      <c r="L43" s="154"/>
      <c r="M43" s="154"/>
      <c r="N43" s="155"/>
      <c r="O43" s="154"/>
      <c r="P43" s="154"/>
      <c r="Q43" s="155"/>
      <c r="R43" s="155"/>
      <c r="S43" s="155"/>
      <c r="T43" s="155"/>
      <c r="U43" s="155"/>
      <c r="V43" s="155"/>
      <c r="W43" s="155"/>
      <c r="X43" s="155"/>
    </row>
    <row r="44" spans="1:24" x14ac:dyDescent="0.35">
      <c r="A44" s="147"/>
      <c r="B44" s="143"/>
      <c r="C44" s="149"/>
      <c r="D44" s="153"/>
      <c r="E44" s="154"/>
      <c r="F44" s="154"/>
      <c r="G44" s="154"/>
      <c r="H44" s="154"/>
      <c r="I44" s="154"/>
      <c r="J44" s="154"/>
      <c r="K44" s="154"/>
      <c r="L44" s="154"/>
      <c r="M44" s="154"/>
      <c r="N44" s="155"/>
      <c r="O44" s="154"/>
      <c r="P44" s="154"/>
      <c r="Q44" s="155"/>
      <c r="R44" s="155"/>
      <c r="S44" s="155"/>
      <c r="T44" s="155"/>
      <c r="U44" s="155"/>
      <c r="V44" s="155"/>
      <c r="W44" s="155"/>
      <c r="X44" s="155"/>
    </row>
    <row r="45" spans="1:24" x14ac:dyDescent="0.35">
      <c r="A45" s="147"/>
      <c r="B45" s="143"/>
      <c r="C45" s="149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154"/>
      <c r="P45" s="154"/>
      <c r="Q45" s="155"/>
      <c r="R45" s="155"/>
      <c r="S45" s="155"/>
      <c r="T45" s="155"/>
      <c r="U45" s="155"/>
      <c r="V45" s="155"/>
      <c r="W45" s="155"/>
      <c r="X45" s="155"/>
    </row>
    <row r="46" spans="1:24" x14ac:dyDescent="0.35">
      <c r="A46" s="147"/>
      <c r="B46" s="143"/>
      <c r="C46" s="149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5"/>
      <c r="O46" s="154"/>
      <c r="P46" s="154"/>
      <c r="Q46" s="155"/>
      <c r="R46" s="155"/>
      <c r="S46" s="155"/>
      <c r="T46" s="155"/>
      <c r="U46" s="155"/>
      <c r="V46" s="155"/>
      <c r="W46" s="155"/>
      <c r="X46" s="155"/>
    </row>
    <row r="47" spans="1:24" x14ac:dyDescent="0.35">
      <c r="A47" s="147"/>
      <c r="B47" s="143"/>
      <c r="C47" s="149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5"/>
      <c r="O47" s="154"/>
      <c r="P47" s="154"/>
      <c r="Q47" s="155"/>
      <c r="R47" s="155"/>
      <c r="S47" s="155"/>
      <c r="T47" s="155"/>
      <c r="U47" s="155"/>
      <c r="V47" s="155"/>
      <c r="W47" s="155"/>
      <c r="X47" s="155"/>
    </row>
    <row r="48" spans="1:24" x14ac:dyDescent="0.35">
      <c r="A48" s="147"/>
      <c r="B48" s="143"/>
      <c r="C48" s="149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154"/>
      <c r="P48" s="154"/>
      <c r="Q48" s="155"/>
      <c r="R48" s="155"/>
      <c r="S48" s="155"/>
      <c r="T48" s="155"/>
      <c r="U48" s="155"/>
      <c r="V48" s="155"/>
      <c r="W48" s="155"/>
      <c r="X48" s="155"/>
    </row>
    <row r="49" spans="1:24" x14ac:dyDescent="0.35">
      <c r="A49" s="147"/>
      <c r="B49" s="143"/>
      <c r="C49" s="149"/>
      <c r="D49" s="153"/>
      <c r="E49" s="154"/>
      <c r="F49" s="154"/>
      <c r="G49" s="154"/>
      <c r="H49" s="154"/>
      <c r="I49" s="154"/>
      <c r="J49" s="154"/>
      <c r="K49" s="154"/>
      <c r="L49" s="154"/>
      <c r="M49" s="154"/>
      <c r="N49" s="155"/>
      <c r="O49" s="154"/>
      <c r="P49" s="154"/>
      <c r="Q49" s="155"/>
      <c r="R49" s="155"/>
      <c r="S49" s="155"/>
      <c r="T49" s="155"/>
      <c r="U49" s="155"/>
      <c r="V49" s="155"/>
      <c r="W49" s="155"/>
      <c r="X49" s="155"/>
    </row>
    <row r="50" spans="1:24" x14ac:dyDescent="0.35">
      <c r="A50" s="147"/>
      <c r="B50" s="143"/>
      <c r="C50" s="149"/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5"/>
      <c r="O50" s="154"/>
      <c r="P50" s="154"/>
      <c r="Q50" s="155"/>
      <c r="R50" s="155"/>
      <c r="S50" s="155"/>
      <c r="T50" s="155"/>
      <c r="U50" s="155"/>
      <c r="V50" s="155"/>
      <c r="W50" s="155"/>
      <c r="X50" s="155"/>
    </row>
    <row r="51" spans="1:24" x14ac:dyDescent="0.35">
      <c r="A51" s="147"/>
      <c r="B51" s="143"/>
      <c r="C51" s="149"/>
      <c r="D51" s="153"/>
      <c r="E51" s="154"/>
      <c r="F51" s="154"/>
      <c r="G51" s="154"/>
      <c r="H51" s="154"/>
      <c r="I51" s="154"/>
      <c r="J51" s="154"/>
      <c r="K51" s="154"/>
      <c r="L51" s="154"/>
      <c r="M51" s="154"/>
      <c r="N51" s="155"/>
      <c r="O51" s="154"/>
      <c r="P51" s="154"/>
      <c r="Q51" s="155"/>
      <c r="R51" s="155"/>
      <c r="S51" s="155"/>
      <c r="T51" s="155"/>
      <c r="U51" s="155"/>
      <c r="V51" s="155"/>
      <c r="W51" s="155"/>
      <c r="X51" s="155"/>
    </row>
    <row r="52" spans="1:24" x14ac:dyDescent="0.35">
      <c r="A52" s="147"/>
      <c r="B52" s="143"/>
      <c r="C52" s="149"/>
      <c r="D52" s="153"/>
      <c r="E52" s="154"/>
      <c r="F52" s="154"/>
      <c r="G52" s="154"/>
      <c r="H52" s="154"/>
      <c r="I52" s="154"/>
      <c r="J52" s="154"/>
      <c r="K52" s="154"/>
      <c r="L52" s="154"/>
      <c r="M52" s="154"/>
      <c r="N52" s="155"/>
      <c r="O52" s="154"/>
      <c r="P52" s="154"/>
      <c r="Q52" s="155"/>
      <c r="R52" s="155"/>
      <c r="S52" s="155"/>
      <c r="T52" s="155"/>
      <c r="U52" s="155"/>
      <c r="V52" s="155"/>
      <c r="W52" s="155"/>
      <c r="X52" s="155"/>
    </row>
    <row r="53" spans="1:24" x14ac:dyDescent="0.35">
      <c r="A53" s="147"/>
      <c r="B53" s="143"/>
      <c r="C53" s="149"/>
      <c r="D53" s="153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4"/>
      <c r="P53" s="154"/>
      <c r="Q53" s="155"/>
      <c r="R53" s="155"/>
      <c r="S53" s="155"/>
      <c r="T53" s="155"/>
      <c r="U53" s="155"/>
      <c r="V53" s="155"/>
      <c r="W53" s="155"/>
      <c r="X53" s="155"/>
    </row>
    <row r="54" spans="1:24" x14ac:dyDescent="0.35">
      <c r="A54" s="147"/>
      <c r="B54" s="143"/>
      <c r="C54" s="149"/>
      <c r="D54" s="153"/>
      <c r="E54" s="154"/>
      <c r="F54" s="154"/>
      <c r="G54" s="154"/>
      <c r="H54" s="154"/>
      <c r="I54" s="154"/>
      <c r="J54" s="154"/>
      <c r="K54" s="154"/>
      <c r="L54" s="154"/>
      <c r="M54" s="154"/>
      <c r="N54" s="155"/>
      <c r="O54" s="154"/>
      <c r="P54" s="154"/>
      <c r="Q54" s="155"/>
      <c r="R54" s="155"/>
      <c r="S54" s="155"/>
      <c r="T54" s="155"/>
      <c r="U54" s="155"/>
      <c r="V54" s="155"/>
      <c r="W54" s="155"/>
      <c r="X54" s="155"/>
    </row>
    <row r="55" spans="1:24" x14ac:dyDescent="0.35">
      <c r="A55" s="147"/>
      <c r="B55" s="143"/>
      <c r="C55" s="149"/>
      <c r="D55" s="153"/>
      <c r="E55" s="154"/>
      <c r="F55" s="154"/>
      <c r="G55" s="154"/>
      <c r="H55" s="154"/>
      <c r="I55" s="154"/>
      <c r="J55" s="154"/>
      <c r="K55" s="154"/>
      <c r="L55" s="154"/>
      <c r="M55" s="154"/>
      <c r="N55" s="155"/>
      <c r="O55" s="154"/>
      <c r="P55" s="154"/>
      <c r="Q55" s="155"/>
      <c r="R55" s="155"/>
      <c r="S55" s="155"/>
      <c r="T55" s="155"/>
      <c r="U55" s="155"/>
      <c r="V55" s="155"/>
      <c r="W55" s="155"/>
      <c r="X55" s="155"/>
    </row>
    <row r="56" spans="1:24" x14ac:dyDescent="0.35">
      <c r="A56" s="147"/>
      <c r="B56" s="143"/>
      <c r="C56" s="149"/>
      <c r="D56" s="153"/>
      <c r="E56" s="154"/>
      <c r="F56" s="154"/>
      <c r="G56" s="154"/>
      <c r="H56" s="154"/>
      <c r="I56" s="154"/>
      <c r="J56" s="154"/>
      <c r="K56" s="154"/>
      <c r="L56" s="154"/>
      <c r="M56" s="154"/>
      <c r="N56" s="155"/>
      <c r="O56" s="154"/>
      <c r="P56" s="154"/>
      <c r="Q56" s="155"/>
      <c r="R56" s="155"/>
      <c r="S56" s="155"/>
      <c r="T56" s="155"/>
      <c r="U56" s="155"/>
      <c r="V56" s="155"/>
      <c r="W56" s="155"/>
      <c r="X56" s="155"/>
    </row>
    <row r="57" spans="1:24" x14ac:dyDescent="0.35">
      <c r="A57" s="147"/>
      <c r="B57" s="143"/>
      <c r="C57" s="149"/>
      <c r="D57" s="153"/>
      <c r="E57" s="154"/>
      <c r="F57" s="154"/>
      <c r="G57" s="154"/>
      <c r="H57" s="154"/>
      <c r="I57" s="154"/>
      <c r="J57" s="154"/>
      <c r="K57" s="154"/>
      <c r="L57" s="154"/>
      <c r="M57" s="154"/>
      <c r="N57" s="155"/>
      <c r="O57" s="154"/>
      <c r="P57" s="154"/>
      <c r="Q57" s="155"/>
      <c r="R57" s="155"/>
      <c r="S57" s="155"/>
      <c r="T57" s="155"/>
      <c r="U57" s="155"/>
      <c r="V57" s="155"/>
      <c r="W57" s="155"/>
      <c r="X57" s="155"/>
    </row>
    <row r="58" spans="1:24" x14ac:dyDescent="0.35">
      <c r="A58" s="147"/>
      <c r="B58" s="143"/>
      <c r="C58" s="149"/>
      <c r="D58" s="153"/>
      <c r="E58" s="154"/>
      <c r="F58" s="154"/>
      <c r="G58" s="154"/>
      <c r="H58" s="154"/>
      <c r="I58" s="154"/>
      <c r="J58" s="154"/>
      <c r="K58" s="154"/>
      <c r="L58" s="154"/>
      <c r="M58" s="154"/>
      <c r="N58" s="155"/>
      <c r="O58" s="154"/>
      <c r="P58" s="154"/>
      <c r="Q58" s="155"/>
      <c r="R58" s="155"/>
      <c r="S58" s="155"/>
      <c r="T58" s="155"/>
      <c r="U58" s="155"/>
      <c r="V58" s="155"/>
      <c r="W58" s="155"/>
      <c r="X58" s="155"/>
    </row>
    <row r="59" spans="1:24" x14ac:dyDescent="0.35">
      <c r="A59" s="147"/>
      <c r="B59" s="143"/>
      <c r="C59" s="149"/>
      <c r="D59" s="153"/>
      <c r="E59" s="154"/>
      <c r="F59" s="154"/>
      <c r="G59" s="154"/>
      <c r="H59" s="154"/>
      <c r="I59" s="154"/>
      <c r="J59" s="154"/>
      <c r="K59" s="154"/>
      <c r="L59" s="154"/>
      <c r="M59" s="154"/>
      <c r="N59" s="155"/>
      <c r="O59" s="154"/>
      <c r="P59" s="154"/>
      <c r="Q59" s="155"/>
      <c r="R59" s="155"/>
      <c r="S59" s="155"/>
      <c r="T59" s="155"/>
      <c r="U59" s="155"/>
      <c r="V59" s="155"/>
      <c r="W59" s="155"/>
      <c r="X59" s="155"/>
    </row>
    <row r="60" spans="1:24" x14ac:dyDescent="0.35">
      <c r="A60" s="147"/>
      <c r="B60" s="143"/>
      <c r="C60" s="149"/>
      <c r="D60" s="153"/>
      <c r="E60" s="154"/>
      <c r="F60" s="154"/>
      <c r="G60" s="154"/>
      <c r="H60" s="154"/>
      <c r="I60" s="154"/>
      <c r="J60" s="154"/>
      <c r="K60" s="154"/>
      <c r="L60" s="154"/>
      <c r="M60" s="154"/>
      <c r="N60" s="155"/>
      <c r="O60" s="154"/>
      <c r="P60" s="154"/>
      <c r="Q60" s="155"/>
      <c r="R60" s="155"/>
      <c r="S60" s="155"/>
      <c r="T60" s="155"/>
      <c r="U60" s="155"/>
      <c r="V60" s="155"/>
      <c r="W60" s="155"/>
      <c r="X60" s="155"/>
    </row>
    <row r="61" spans="1:24" x14ac:dyDescent="0.35">
      <c r="A61" s="147"/>
      <c r="B61" s="143"/>
      <c r="C61" s="149"/>
      <c r="D61" s="153"/>
      <c r="E61" s="154"/>
      <c r="F61" s="154"/>
      <c r="G61" s="154"/>
      <c r="H61" s="154"/>
      <c r="I61" s="154"/>
      <c r="J61" s="154"/>
      <c r="K61" s="154"/>
      <c r="L61" s="154"/>
      <c r="M61" s="154"/>
      <c r="N61" s="155"/>
      <c r="O61" s="154"/>
      <c r="P61" s="154"/>
      <c r="Q61" s="155"/>
      <c r="R61" s="155"/>
      <c r="S61" s="155"/>
      <c r="T61" s="155"/>
      <c r="U61" s="155"/>
      <c r="V61" s="155"/>
      <c r="W61" s="155"/>
      <c r="X61" s="155"/>
    </row>
    <row r="62" spans="1:24" x14ac:dyDescent="0.35">
      <c r="A62" s="147"/>
      <c r="B62" s="143"/>
      <c r="C62" s="149"/>
      <c r="D62" s="153"/>
      <c r="E62" s="154"/>
      <c r="F62" s="154"/>
      <c r="G62" s="154"/>
      <c r="H62" s="154"/>
      <c r="I62" s="154"/>
      <c r="J62" s="154"/>
      <c r="K62" s="154"/>
      <c r="L62" s="154"/>
      <c r="M62" s="154"/>
      <c r="N62" s="155"/>
      <c r="O62" s="154"/>
      <c r="P62" s="154"/>
      <c r="Q62" s="155"/>
      <c r="R62" s="155"/>
      <c r="S62" s="155"/>
      <c r="T62" s="155"/>
      <c r="U62" s="155"/>
      <c r="V62" s="155"/>
      <c r="W62" s="155"/>
      <c r="X62" s="155"/>
    </row>
    <row r="63" spans="1:24" x14ac:dyDescent="0.35">
      <c r="A63" s="147"/>
      <c r="B63" s="143"/>
      <c r="C63" s="149"/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5"/>
      <c r="O63" s="154"/>
      <c r="P63" s="154"/>
      <c r="Q63" s="155"/>
      <c r="R63" s="155"/>
      <c r="S63" s="155"/>
      <c r="T63" s="155"/>
      <c r="U63" s="155"/>
      <c r="V63" s="155"/>
      <c r="W63" s="155"/>
      <c r="X63" s="155"/>
    </row>
    <row r="64" spans="1:24" x14ac:dyDescent="0.35">
      <c r="A64" s="147"/>
      <c r="B64" s="143"/>
      <c r="C64" s="149"/>
      <c r="D64" s="153"/>
      <c r="E64" s="154"/>
      <c r="F64" s="154"/>
      <c r="G64" s="154"/>
      <c r="H64" s="154"/>
      <c r="I64" s="154"/>
      <c r="J64" s="154"/>
      <c r="K64" s="154"/>
      <c r="L64" s="154"/>
      <c r="M64" s="154"/>
      <c r="N64" s="155"/>
      <c r="O64" s="154"/>
      <c r="P64" s="154"/>
      <c r="Q64" s="155"/>
      <c r="R64" s="155"/>
      <c r="S64" s="155"/>
      <c r="T64" s="155"/>
      <c r="U64" s="155"/>
      <c r="V64" s="155"/>
      <c r="W64" s="155"/>
      <c r="X64" s="155"/>
    </row>
    <row r="65" spans="1:24" x14ac:dyDescent="0.35">
      <c r="A65" s="147"/>
      <c r="B65" s="143"/>
      <c r="C65" s="14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5"/>
      <c r="O65" s="154"/>
      <c r="P65" s="154"/>
      <c r="Q65" s="155"/>
      <c r="R65" s="155"/>
      <c r="S65" s="155"/>
      <c r="T65" s="155"/>
      <c r="U65" s="155"/>
      <c r="V65" s="155"/>
      <c r="W65" s="155"/>
      <c r="X65" s="155"/>
    </row>
    <row r="66" spans="1:24" x14ac:dyDescent="0.35">
      <c r="A66" s="147"/>
      <c r="B66" s="143"/>
      <c r="C66" s="149"/>
      <c r="D66" s="153"/>
      <c r="E66" s="154"/>
      <c r="F66" s="154"/>
      <c r="G66" s="154"/>
      <c r="H66" s="154"/>
      <c r="I66" s="154"/>
      <c r="J66" s="154"/>
      <c r="K66" s="154"/>
      <c r="L66" s="154"/>
      <c r="M66" s="154"/>
      <c r="N66" s="155"/>
      <c r="O66" s="154"/>
      <c r="P66" s="154"/>
      <c r="Q66" s="155"/>
      <c r="R66" s="155"/>
      <c r="S66" s="155"/>
      <c r="T66" s="155"/>
      <c r="U66" s="155"/>
      <c r="V66" s="155"/>
      <c r="W66" s="155"/>
      <c r="X66" s="155"/>
    </row>
    <row r="67" spans="1:24" x14ac:dyDescent="0.35">
      <c r="A67" s="147"/>
      <c r="B67" s="143"/>
      <c r="C67" s="149"/>
      <c r="D67" s="153"/>
      <c r="E67" s="154"/>
      <c r="F67" s="154"/>
      <c r="G67" s="154"/>
      <c r="H67" s="154"/>
      <c r="I67" s="154"/>
      <c r="J67" s="154"/>
      <c r="K67" s="154"/>
      <c r="L67" s="154"/>
      <c r="M67" s="154"/>
      <c r="N67" s="155"/>
      <c r="O67" s="154"/>
      <c r="P67" s="154"/>
      <c r="Q67" s="155"/>
      <c r="R67" s="155"/>
      <c r="S67" s="155"/>
      <c r="T67" s="155"/>
      <c r="U67" s="155"/>
      <c r="V67" s="155"/>
      <c r="W67" s="155"/>
      <c r="X67" s="155"/>
    </row>
    <row r="68" spans="1:24" x14ac:dyDescent="0.35">
      <c r="A68" s="147"/>
      <c r="B68" s="143"/>
      <c r="C68" s="149"/>
      <c r="D68" s="153"/>
      <c r="E68" s="154"/>
      <c r="F68" s="154"/>
      <c r="G68" s="154"/>
      <c r="H68" s="154"/>
      <c r="I68" s="154"/>
      <c r="J68" s="154"/>
      <c r="K68" s="154"/>
      <c r="L68" s="154"/>
      <c r="M68" s="154"/>
      <c r="N68" s="155"/>
      <c r="O68" s="154"/>
      <c r="P68" s="154"/>
      <c r="Q68" s="155"/>
      <c r="R68" s="155"/>
      <c r="S68" s="155"/>
      <c r="T68" s="155"/>
      <c r="U68" s="155"/>
      <c r="V68" s="155"/>
      <c r="W68" s="155"/>
      <c r="X68" s="155"/>
    </row>
    <row r="69" spans="1:24" x14ac:dyDescent="0.35">
      <c r="A69" s="147"/>
      <c r="B69" s="143"/>
      <c r="C69" s="149"/>
      <c r="D69" s="153"/>
      <c r="E69" s="154"/>
      <c r="F69" s="154"/>
      <c r="G69" s="154"/>
      <c r="H69" s="154"/>
      <c r="I69" s="154"/>
      <c r="J69" s="154"/>
      <c r="K69" s="154"/>
      <c r="L69" s="154"/>
      <c r="M69" s="154"/>
      <c r="N69" s="155"/>
      <c r="O69" s="154"/>
      <c r="P69" s="154"/>
      <c r="Q69" s="155"/>
      <c r="R69" s="155"/>
      <c r="S69" s="155"/>
      <c r="T69" s="155"/>
      <c r="U69" s="155"/>
      <c r="V69" s="155"/>
      <c r="W69" s="155"/>
      <c r="X69" s="155"/>
    </row>
    <row r="70" spans="1:24" x14ac:dyDescent="0.35">
      <c r="A70" s="147"/>
      <c r="B70" s="143"/>
      <c r="C70" s="150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</row>
    <row r="71" spans="1:24" x14ac:dyDescent="0.35">
      <c r="A71" s="147"/>
      <c r="B71" s="143"/>
      <c r="C71" s="149"/>
      <c r="D71" s="152"/>
      <c r="E71" s="152"/>
      <c r="F71" s="152"/>
      <c r="G71" s="152"/>
      <c r="H71" s="152"/>
      <c r="I71" s="152"/>
      <c r="J71" s="152"/>
      <c r="K71" s="152"/>
      <c r="L71" s="154"/>
      <c r="M71" s="154"/>
      <c r="N71" s="155"/>
      <c r="O71" s="154"/>
      <c r="P71" s="154"/>
      <c r="Q71" s="155"/>
      <c r="R71" s="155"/>
      <c r="S71" s="155"/>
      <c r="T71" s="155"/>
      <c r="U71" s="155"/>
      <c r="V71" s="155"/>
      <c r="W71" s="155"/>
      <c r="X71" s="155"/>
    </row>
    <row r="72" spans="1:24" x14ac:dyDescent="0.35">
      <c r="A72" s="147"/>
      <c r="B72" s="143"/>
      <c r="C72" s="149"/>
      <c r="D72" s="144"/>
      <c r="E72" s="145"/>
      <c r="F72" s="145"/>
      <c r="G72" s="145"/>
      <c r="H72" s="145"/>
      <c r="I72" s="145"/>
      <c r="J72" s="145"/>
      <c r="K72" s="145"/>
      <c r="L72" s="145"/>
      <c r="M72" s="145"/>
      <c r="N72" s="146"/>
      <c r="O72" s="145"/>
      <c r="P72" s="145"/>
      <c r="Q72" s="146"/>
      <c r="R72" s="146"/>
      <c r="S72" s="146"/>
      <c r="T72" s="146"/>
      <c r="U72" s="146"/>
      <c r="V72" s="146"/>
      <c r="W72" s="146"/>
    </row>
    <row r="73" spans="1:24" x14ac:dyDescent="0.35">
      <c r="A73" s="147"/>
      <c r="B73" s="143"/>
      <c r="C73" s="149"/>
      <c r="D73" s="144"/>
      <c r="E73" s="145"/>
      <c r="F73" s="145"/>
      <c r="G73" s="145"/>
      <c r="H73" s="145"/>
      <c r="I73" s="145"/>
      <c r="J73" s="145"/>
      <c r="K73" s="145"/>
      <c r="L73" s="145"/>
      <c r="M73" s="145"/>
      <c r="N73" s="146"/>
      <c r="O73" s="145"/>
      <c r="P73" s="145"/>
      <c r="Q73" s="146"/>
      <c r="R73" s="146"/>
      <c r="S73" s="146"/>
      <c r="T73" s="146"/>
      <c r="U73" s="146"/>
      <c r="V73" s="146"/>
      <c r="W73" s="146"/>
    </row>
    <row r="74" spans="1:24" x14ac:dyDescent="0.35">
      <c r="A74" s="147"/>
      <c r="B74" s="143"/>
      <c r="C74" s="149"/>
      <c r="D74" s="144"/>
      <c r="E74" s="145"/>
      <c r="F74" s="145"/>
      <c r="G74" s="145"/>
      <c r="H74" s="145"/>
      <c r="I74" s="145"/>
      <c r="J74" s="145"/>
      <c r="K74" s="145"/>
      <c r="L74" s="145"/>
      <c r="M74" s="145"/>
      <c r="N74" s="146"/>
      <c r="O74" s="145"/>
      <c r="P74" s="145"/>
      <c r="Q74" s="146"/>
      <c r="R74" s="146"/>
      <c r="S74" s="146"/>
      <c r="T74" s="146"/>
      <c r="U74" s="146"/>
      <c r="V74" s="146"/>
      <c r="W74" s="146"/>
    </row>
    <row r="75" spans="1:24" x14ac:dyDescent="0.35">
      <c r="A75" s="147"/>
      <c r="B75" s="143"/>
      <c r="C75" s="149"/>
      <c r="D75" s="144"/>
      <c r="E75" s="145"/>
      <c r="F75" s="145"/>
      <c r="G75" s="145"/>
      <c r="H75" s="145"/>
      <c r="I75" s="145"/>
      <c r="J75" s="145"/>
      <c r="K75" s="145"/>
      <c r="L75" s="145"/>
      <c r="M75" s="145"/>
      <c r="N75" s="146"/>
      <c r="O75" s="145"/>
      <c r="P75" s="145"/>
      <c r="Q75" s="146"/>
      <c r="R75" s="146"/>
      <c r="S75" s="146"/>
      <c r="T75" s="146"/>
      <c r="U75" s="146"/>
      <c r="V75" s="146"/>
      <c r="W75" s="146"/>
    </row>
    <row r="76" spans="1:24" x14ac:dyDescent="0.35">
      <c r="A76" s="147"/>
      <c r="B76" s="143"/>
      <c r="C76" s="149"/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6"/>
      <c r="O76" s="145"/>
      <c r="P76" s="145"/>
      <c r="Q76" s="146"/>
      <c r="R76" s="146"/>
      <c r="S76" s="146"/>
      <c r="T76" s="146"/>
      <c r="U76" s="146"/>
      <c r="V76" s="146"/>
      <c r="W76" s="146"/>
    </row>
    <row r="77" spans="1:24" x14ac:dyDescent="0.35">
      <c r="A77" s="147"/>
      <c r="B77" s="143"/>
      <c r="C77" s="149"/>
      <c r="D77" s="144"/>
      <c r="E77" s="145"/>
      <c r="F77" s="145"/>
      <c r="G77" s="145"/>
      <c r="H77" s="145"/>
      <c r="I77" s="145"/>
      <c r="J77" s="145"/>
      <c r="K77" s="145"/>
      <c r="L77" s="145"/>
      <c r="M77" s="145"/>
      <c r="N77" s="146"/>
      <c r="O77" s="145"/>
      <c r="P77" s="145"/>
      <c r="Q77" s="146"/>
      <c r="R77" s="146"/>
      <c r="S77" s="146"/>
      <c r="T77" s="146"/>
      <c r="U77" s="146"/>
      <c r="V77" s="146"/>
      <c r="W77" s="146"/>
    </row>
    <row r="78" spans="1:24" x14ac:dyDescent="0.35">
      <c r="A78" s="147"/>
      <c r="B78" s="143"/>
      <c r="C78" s="149"/>
      <c r="D78" s="144"/>
      <c r="E78" s="145"/>
      <c r="F78" s="145"/>
      <c r="G78" s="145"/>
      <c r="H78" s="145"/>
      <c r="I78" s="145"/>
      <c r="J78" s="145"/>
      <c r="K78" s="145"/>
      <c r="L78" s="145"/>
      <c r="M78" s="145"/>
      <c r="N78" s="146"/>
      <c r="O78" s="145"/>
      <c r="P78" s="145"/>
      <c r="Q78" s="146"/>
      <c r="R78" s="146"/>
      <c r="S78" s="146"/>
      <c r="T78" s="146"/>
      <c r="U78" s="146"/>
      <c r="V78" s="146"/>
      <c r="W78" s="146"/>
    </row>
    <row r="79" spans="1:24" x14ac:dyDescent="0.35">
      <c r="A79" s="147"/>
      <c r="B79" s="143"/>
      <c r="C79" s="149"/>
      <c r="D79" s="144"/>
      <c r="E79" s="145"/>
      <c r="F79" s="145"/>
      <c r="G79" s="145"/>
      <c r="H79" s="145"/>
      <c r="I79" s="145"/>
      <c r="J79" s="145"/>
      <c r="K79" s="145"/>
      <c r="L79" s="145"/>
      <c r="M79" s="145"/>
      <c r="N79" s="146"/>
      <c r="O79" s="145"/>
      <c r="P79" s="145"/>
      <c r="Q79" s="146"/>
      <c r="R79" s="146"/>
      <c r="S79" s="146"/>
      <c r="T79" s="146"/>
      <c r="U79" s="146"/>
      <c r="V79" s="146"/>
      <c r="W79" s="146"/>
    </row>
    <row r="80" spans="1:24" x14ac:dyDescent="0.35">
      <c r="A80" s="147"/>
      <c r="B80" s="143"/>
      <c r="C80" s="149"/>
      <c r="D80" s="144"/>
      <c r="E80" s="145"/>
      <c r="F80" s="145"/>
      <c r="G80" s="145"/>
      <c r="H80" s="145"/>
      <c r="I80" s="145"/>
      <c r="J80" s="145"/>
      <c r="K80" s="145"/>
      <c r="L80" s="145"/>
      <c r="M80" s="145"/>
      <c r="N80" s="146"/>
      <c r="O80" s="145"/>
      <c r="P80" s="145"/>
      <c r="Q80" s="146"/>
      <c r="R80" s="146"/>
      <c r="S80" s="146"/>
      <c r="T80" s="146"/>
      <c r="U80" s="146"/>
      <c r="V80" s="146"/>
      <c r="W80" s="146"/>
    </row>
    <row r="81" spans="1:23" x14ac:dyDescent="0.35">
      <c r="A81" s="147"/>
      <c r="B81" s="143"/>
      <c r="C81" s="149"/>
      <c r="D81" s="144"/>
      <c r="E81" s="145"/>
      <c r="F81" s="145"/>
      <c r="G81" s="145"/>
      <c r="H81" s="145"/>
      <c r="I81" s="145"/>
      <c r="J81" s="145"/>
      <c r="K81" s="145"/>
      <c r="L81" s="145"/>
      <c r="M81" s="145"/>
      <c r="N81" s="146"/>
      <c r="O81" s="145"/>
      <c r="P81" s="145"/>
      <c r="Q81" s="146"/>
      <c r="R81" s="146"/>
      <c r="S81" s="146"/>
      <c r="T81" s="146"/>
      <c r="U81" s="146"/>
      <c r="V81" s="146"/>
      <c r="W81" s="146"/>
    </row>
    <row r="82" spans="1:23" x14ac:dyDescent="0.35">
      <c r="A82" s="147"/>
      <c r="B82" s="143"/>
      <c r="C82" s="149"/>
      <c r="D82" s="144"/>
      <c r="E82" s="145"/>
      <c r="F82" s="145"/>
      <c r="G82" s="145"/>
      <c r="H82" s="145"/>
      <c r="I82" s="145"/>
      <c r="J82" s="145"/>
      <c r="K82" s="145"/>
      <c r="L82" s="145"/>
      <c r="M82" s="145"/>
      <c r="N82" s="146"/>
      <c r="O82" s="145"/>
      <c r="P82" s="145"/>
      <c r="Q82" s="146"/>
      <c r="R82" s="146"/>
      <c r="S82" s="146"/>
      <c r="T82" s="146"/>
      <c r="U82" s="146"/>
      <c r="V82" s="146"/>
      <c r="W82" s="146"/>
    </row>
    <row r="83" spans="1:23" x14ac:dyDescent="0.35">
      <c r="A83" s="147"/>
      <c r="B83" s="143"/>
      <c r="C83" s="149"/>
      <c r="D83" s="144"/>
      <c r="E83" s="145"/>
      <c r="F83" s="145"/>
      <c r="G83" s="145"/>
      <c r="H83" s="145"/>
      <c r="I83" s="145"/>
      <c r="J83" s="145"/>
      <c r="K83" s="145"/>
      <c r="L83" s="145"/>
      <c r="M83" s="145"/>
      <c r="N83" s="146"/>
      <c r="O83" s="145"/>
      <c r="P83" s="145"/>
      <c r="Q83" s="146"/>
      <c r="R83" s="146"/>
      <c r="S83" s="146"/>
      <c r="T83" s="146"/>
      <c r="U83" s="146"/>
      <c r="V83" s="146"/>
      <c r="W83" s="146"/>
    </row>
    <row r="84" spans="1:23" x14ac:dyDescent="0.35">
      <c r="A84" s="147"/>
      <c r="B84" s="143"/>
      <c r="C84" s="149"/>
      <c r="D84" s="144"/>
      <c r="E84" s="145"/>
      <c r="F84" s="145"/>
      <c r="G84" s="145"/>
      <c r="H84" s="145"/>
      <c r="I84" s="145"/>
      <c r="J84" s="145"/>
      <c r="K84" s="145"/>
      <c r="L84" s="145"/>
      <c r="M84" s="145"/>
      <c r="N84" s="146"/>
      <c r="O84" s="145"/>
      <c r="P84" s="145"/>
      <c r="Q84" s="146"/>
      <c r="R84" s="146"/>
      <c r="S84" s="146"/>
      <c r="T84" s="146"/>
      <c r="U84" s="146"/>
      <c r="V84" s="146"/>
      <c r="W84" s="146"/>
    </row>
    <row r="85" spans="1:23" x14ac:dyDescent="0.35">
      <c r="A85" s="147"/>
      <c r="B85" s="143"/>
      <c r="C85" s="149"/>
      <c r="D85" s="144"/>
      <c r="E85" s="145"/>
      <c r="F85" s="145"/>
      <c r="G85" s="145"/>
      <c r="H85" s="145"/>
      <c r="I85" s="145"/>
      <c r="J85" s="145"/>
      <c r="K85" s="145"/>
      <c r="L85" s="145"/>
      <c r="M85" s="145"/>
      <c r="N85" s="146"/>
      <c r="O85" s="145"/>
      <c r="P85" s="145"/>
      <c r="Q85" s="146"/>
      <c r="R85" s="146"/>
      <c r="S85" s="146"/>
      <c r="T85" s="146"/>
      <c r="U85" s="146"/>
      <c r="V85" s="146"/>
      <c r="W85" s="146"/>
    </row>
    <row r="86" spans="1:23" x14ac:dyDescent="0.35">
      <c r="A86" s="147"/>
      <c r="B86" s="143"/>
      <c r="C86" s="149"/>
      <c r="D86" s="144"/>
      <c r="E86" s="145"/>
      <c r="F86" s="145"/>
      <c r="G86" s="145"/>
      <c r="H86" s="145"/>
      <c r="I86" s="145"/>
      <c r="J86" s="145"/>
      <c r="K86" s="145"/>
      <c r="L86" s="145"/>
      <c r="M86" s="145"/>
      <c r="N86" s="146"/>
      <c r="O86" s="145"/>
      <c r="P86" s="145"/>
      <c r="Q86" s="146"/>
      <c r="R86" s="146"/>
      <c r="S86" s="146"/>
      <c r="T86" s="146"/>
      <c r="U86" s="146"/>
      <c r="V86" s="146"/>
      <c r="W86" s="146"/>
    </row>
    <row r="87" spans="1:23" x14ac:dyDescent="0.35">
      <c r="A87" s="147"/>
      <c r="B87" s="143"/>
      <c r="C87" s="149"/>
      <c r="D87" s="144"/>
      <c r="E87" s="145"/>
      <c r="F87" s="145"/>
      <c r="G87" s="145"/>
      <c r="H87" s="145"/>
      <c r="I87" s="145"/>
      <c r="J87" s="145"/>
      <c r="K87" s="145"/>
      <c r="L87" s="145"/>
      <c r="M87" s="145"/>
      <c r="N87" s="146"/>
      <c r="O87" s="145"/>
      <c r="P87" s="145"/>
      <c r="Q87" s="146"/>
      <c r="R87" s="146"/>
      <c r="S87" s="146"/>
      <c r="T87" s="146"/>
      <c r="U87" s="146"/>
      <c r="V87" s="146"/>
      <c r="W87" s="146"/>
    </row>
    <row r="88" spans="1:23" x14ac:dyDescent="0.35">
      <c r="A88" s="147"/>
      <c r="B88" s="143"/>
      <c r="C88" s="149"/>
      <c r="D88" s="144"/>
      <c r="E88" s="145"/>
      <c r="F88" s="145"/>
      <c r="G88" s="145"/>
      <c r="H88" s="145"/>
      <c r="I88" s="145"/>
      <c r="J88" s="145"/>
      <c r="K88" s="145"/>
      <c r="L88" s="145"/>
      <c r="M88" s="145"/>
      <c r="N88" s="146"/>
      <c r="O88" s="145"/>
      <c r="P88" s="145"/>
      <c r="Q88" s="146"/>
      <c r="R88" s="146"/>
      <c r="S88" s="146"/>
      <c r="T88" s="146"/>
      <c r="U88" s="146"/>
      <c r="V88" s="146"/>
      <c r="W88" s="146"/>
    </row>
    <row r="89" spans="1:23" x14ac:dyDescent="0.35">
      <c r="A89" s="147"/>
      <c r="B89" s="143"/>
      <c r="C89" s="149"/>
      <c r="D89" s="144"/>
      <c r="E89" s="145"/>
      <c r="F89" s="145"/>
      <c r="G89" s="145"/>
      <c r="H89" s="145"/>
      <c r="I89" s="145"/>
      <c r="J89" s="145"/>
      <c r="K89" s="145"/>
      <c r="L89" s="145"/>
      <c r="M89" s="145"/>
      <c r="N89" s="146"/>
      <c r="O89" s="145"/>
      <c r="P89" s="145"/>
      <c r="Q89" s="146"/>
      <c r="R89" s="146"/>
      <c r="S89" s="146"/>
      <c r="T89" s="146"/>
      <c r="U89" s="146"/>
      <c r="V89" s="146"/>
      <c r="W89" s="146"/>
    </row>
    <row r="90" spans="1:23" x14ac:dyDescent="0.35">
      <c r="A90" s="147"/>
      <c r="B90" s="143"/>
      <c r="C90" s="149"/>
      <c r="D90" s="144"/>
      <c r="E90" s="145"/>
      <c r="F90" s="145"/>
      <c r="G90" s="145"/>
      <c r="H90" s="145"/>
      <c r="I90" s="145"/>
      <c r="J90" s="145"/>
      <c r="K90" s="145"/>
      <c r="L90" s="145"/>
      <c r="M90" s="145"/>
      <c r="N90" s="146"/>
      <c r="O90" s="145"/>
      <c r="P90" s="145"/>
      <c r="Q90" s="146"/>
      <c r="R90" s="146"/>
      <c r="S90" s="146"/>
      <c r="T90" s="146"/>
      <c r="U90" s="146"/>
      <c r="V90" s="146"/>
      <c r="W90" s="146"/>
    </row>
    <row r="91" spans="1:23" x14ac:dyDescent="0.35">
      <c r="A91" s="147"/>
      <c r="B91" s="143"/>
      <c r="C91" s="149"/>
      <c r="D91" s="144"/>
      <c r="E91" s="145"/>
      <c r="F91" s="145"/>
      <c r="G91" s="145"/>
      <c r="H91" s="145"/>
      <c r="I91" s="145"/>
      <c r="J91" s="145"/>
      <c r="K91" s="145"/>
      <c r="L91" s="145"/>
      <c r="M91" s="145"/>
      <c r="N91" s="146"/>
      <c r="O91" s="145"/>
      <c r="P91" s="145"/>
      <c r="Q91" s="146"/>
      <c r="R91" s="146"/>
      <c r="S91" s="146"/>
      <c r="T91" s="146"/>
      <c r="U91" s="146"/>
      <c r="V91" s="146"/>
      <c r="W91" s="146"/>
    </row>
    <row r="92" spans="1:23" x14ac:dyDescent="0.35">
      <c r="A92" s="147"/>
      <c r="B92" s="143"/>
      <c r="C92" s="149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6"/>
      <c r="O92" s="145"/>
      <c r="P92" s="145"/>
      <c r="Q92" s="146"/>
      <c r="R92" s="146"/>
      <c r="S92" s="146"/>
      <c r="T92" s="146"/>
      <c r="U92" s="146"/>
      <c r="V92" s="146"/>
      <c r="W92" s="146"/>
    </row>
    <row r="93" spans="1:23" x14ac:dyDescent="0.35">
      <c r="A93" s="147"/>
      <c r="B93" s="143"/>
      <c r="C93" s="149"/>
      <c r="D93" s="144"/>
      <c r="E93" s="145"/>
      <c r="F93" s="145"/>
      <c r="G93" s="145"/>
      <c r="H93" s="145"/>
      <c r="I93" s="145"/>
      <c r="J93" s="145"/>
      <c r="K93" s="145"/>
      <c r="L93" s="145"/>
      <c r="M93" s="145"/>
      <c r="N93" s="146"/>
      <c r="O93" s="145"/>
      <c r="P93" s="145"/>
      <c r="Q93" s="146"/>
      <c r="R93" s="146"/>
      <c r="S93" s="146"/>
      <c r="T93" s="146"/>
      <c r="U93" s="146"/>
      <c r="V93" s="146"/>
      <c r="W93" s="146"/>
    </row>
    <row r="94" spans="1:23" x14ac:dyDescent="0.35">
      <c r="A94" s="147"/>
      <c r="B94" s="143"/>
      <c r="C94" s="149"/>
      <c r="D94" s="144"/>
      <c r="E94" s="145"/>
      <c r="F94" s="145"/>
      <c r="G94" s="145"/>
      <c r="H94" s="145"/>
      <c r="I94" s="145"/>
      <c r="J94" s="145"/>
      <c r="K94" s="145"/>
      <c r="L94" s="145"/>
      <c r="M94" s="145"/>
      <c r="N94" s="146"/>
      <c r="O94" s="145"/>
      <c r="P94" s="145"/>
      <c r="Q94" s="146"/>
      <c r="R94" s="146"/>
      <c r="S94" s="146"/>
      <c r="T94" s="146"/>
      <c r="U94" s="146"/>
      <c r="V94" s="146"/>
      <c r="W94" s="146"/>
    </row>
    <row r="95" spans="1:23" x14ac:dyDescent="0.35">
      <c r="A95" s="147"/>
      <c r="B95" s="143"/>
      <c r="C95" s="149"/>
      <c r="D95" s="144"/>
      <c r="E95" s="145"/>
      <c r="F95" s="145"/>
      <c r="G95" s="145"/>
      <c r="H95" s="145"/>
      <c r="I95" s="145"/>
      <c r="J95" s="145"/>
      <c r="K95" s="145"/>
      <c r="L95" s="145"/>
      <c r="M95" s="145"/>
      <c r="N95" s="146"/>
      <c r="O95" s="145"/>
      <c r="P95" s="145"/>
      <c r="Q95" s="146"/>
      <c r="R95" s="146"/>
      <c r="S95" s="146"/>
      <c r="T95" s="146"/>
      <c r="U95" s="146"/>
      <c r="V95" s="146"/>
      <c r="W95" s="146"/>
    </row>
    <row r="96" spans="1:23" x14ac:dyDescent="0.35">
      <c r="A96" s="147"/>
      <c r="B96" s="143"/>
      <c r="C96" s="149"/>
      <c r="D96" s="144"/>
      <c r="E96" s="145"/>
      <c r="F96" s="145"/>
      <c r="G96" s="145"/>
      <c r="H96" s="145"/>
      <c r="I96" s="145"/>
      <c r="J96" s="145"/>
      <c r="K96" s="145"/>
      <c r="L96" s="145"/>
      <c r="M96" s="145"/>
      <c r="N96" s="146"/>
      <c r="O96" s="145"/>
      <c r="P96" s="145"/>
      <c r="Q96" s="146"/>
      <c r="R96" s="146"/>
      <c r="S96" s="146"/>
      <c r="T96" s="146"/>
      <c r="U96" s="146"/>
      <c r="V96" s="146"/>
      <c r="W96" s="146"/>
    </row>
    <row r="97" spans="1:23" x14ac:dyDescent="0.35">
      <c r="A97" s="147"/>
      <c r="B97" s="143"/>
      <c r="C97" s="149"/>
      <c r="D97" s="144"/>
      <c r="E97" s="145"/>
      <c r="F97" s="145"/>
      <c r="G97" s="145"/>
      <c r="H97" s="145"/>
      <c r="I97" s="145"/>
      <c r="J97" s="145"/>
      <c r="K97" s="145"/>
      <c r="L97" s="145"/>
      <c r="M97" s="145"/>
      <c r="N97" s="146"/>
      <c r="O97" s="145"/>
      <c r="P97" s="145"/>
      <c r="Q97" s="146"/>
      <c r="R97" s="146"/>
      <c r="S97" s="146"/>
      <c r="T97" s="146"/>
      <c r="U97" s="146"/>
      <c r="V97" s="146"/>
      <c r="W97" s="146"/>
    </row>
    <row r="98" spans="1:23" x14ac:dyDescent="0.35">
      <c r="A98" s="147"/>
      <c r="B98" s="143"/>
      <c r="C98" s="149"/>
      <c r="D98" s="144"/>
      <c r="E98" s="145"/>
      <c r="F98" s="145"/>
      <c r="G98" s="145"/>
      <c r="H98" s="145"/>
      <c r="I98" s="145"/>
      <c r="J98" s="145"/>
      <c r="K98" s="145"/>
      <c r="L98" s="145"/>
      <c r="M98" s="145"/>
      <c r="N98" s="146"/>
      <c r="O98" s="145"/>
      <c r="P98" s="145"/>
      <c r="Q98" s="146"/>
      <c r="R98" s="146"/>
      <c r="S98" s="146"/>
      <c r="T98" s="146"/>
      <c r="U98" s="146"/>
      <c r="V98" s="146"/>
      <c r="W98" s="146"/>
    </row>
    <row r="99" spans="1:23" x14ac:dyDescent="0.35">
      <c r="A99" s="147"/>
      <c r="B99" s="143"/>
      <c r="C99" s="149"/>
      <c r="D99" s="144"/>
      <c r="E99" s="145"/>
      <c r="F99" s="145"/>
      <c r="G99" s="145"/>
      <c r="H99" s="145"/>
      <c r="I99" s="145"/>
      <c r="J99" s="145"/>
      <c r="K99" s="145"/>
      <c r="L99" s="145"/>
      <c r="M99" s="145"/>
      <c r="N99" s="146"/>
      <c r="O99" s="145"/>
      <c r="P99" s="145"/>
      <c r="Q99" s="146"/>
      <c r="R99" s="146"/>
      <c r="S99" s="146"/>
      <c r="T99" s="146"/>
      <c r="U99" s="146"/>
      <c r="V99" s="146"/>
      <c r="W99" s="146"/>
    </row>
    <row r="100" spans="1:23" x14ac:dyDescent="0.35">
      <c r="A100" s="147"/>
      <c r="B100" s="143"/>
      <c r="C100" s="149"/>
      <c r="D100" s="144"/>
      <c r="E100" s="145"/>
      <c r="F100" s="145"/>
      <c r="G100" s="145"/>
      <c r="H100" s="145"/>
      <c r="I100" s="145"/>
      <c r="J100" s="145"/>
      <c r="K100" s="145"/>
      <c r="L100" s="145"/>
      <c r="M100" s="145"/>
      <c r="N100" s="146"/>
      <c r="O100" s="145"/>
      <c r="P100" s="145"/>
      <c r="Q100" s="146"/>
      <c r="R100" s="146"/>
      <c r="S100" s="146"/>
      <c r="T100" s="146"/>
      <c r="U100" s="146"/>
      <c r="V100" s="146"/>
      <c r="W100" s="146"/>
    </row>
    <row r="101" spans="1:23" x14ac:dyDescent="0.35">
      <c r="A101" s="147"/>
      <c r="B101" s="143"/>
      <c r="C101" s="149"/>
      <c r="D101" s="144"/>
      <c r="E101" s="145"/>
      <c r="F101" s="145"/>
      <c r="G101" s="145"/>
      <c r="H101" s="145"/>
      <c r="I101" s="145"/>
      <c r="J101" s="145"/>
      <c r="K101" s="145"/>
      <c r="L101" s="145"/>
      <c r="M101" s="145"/>
      <c r="N101" s="146"/>
      <c r="O101" s="145"/>
      <c r="P101" s="145"/>
      <c r="Q101" s="146"/>
      <c r="R101" s="146"/>
      <c r="S101" s="146"/>
      <c r="T101" s="146"/>
      <c r="U101" s="146"/>
      <c r="V101" s="146"/>
      <c r="W101" s="146"/>
    </row>
    <row r="102" spans="1:23" x14ac:dyDescent="0.35">
      <c r="A102" s="147"/>
      <c r="B102" s="143"/>
      <c r="C102" s="149"/>
      <c r="D102" s="144"/>
      <c r="E102" s="145"/>
      <c r="F102" s="145"/>
      <c r="G102" s="145"/>
      <c r="H102" s="145"/>
      <c r="I102" s="145"/>
      <c r="J102" s="145"/>
      <c r="K102" s="145"/>
      <c r="L102" s="145"/>
      <c r="M102" s="145"/>
      <c r="N102" s="146"/>
      <c r="O102" s="145"/>
      <c r="P102" s="145"/>
      <c r="Q102" s="146"/>
      <c r="R102" s="146"/>
      <c r="S102" s="146"/>
      <c r="T102" s="146"/>
      <c r="U102" s="146"/>
      <c r="V102" s="146"/>
      <c r="W102" s="146"/>
    </row>
    <row r="103" spans="1:23" x14ac:dyDescent="0.35">
      <c r="A103" s="147"/>
      <c r="B103" s="143"/>
      <c r="C103" s="149"/>
      <c r="D103" s="144"/>
      <c r="E103" s="145"/>
      <c r="F103" s="145"/>
      <c r="G103" s="145"/>
      <c r="H103" s="145"/>
      <c r="I103" s="145"/>
      <c r="J103" s="145"/>
      <c r="K103" s="145"/>
      <c r="L103" s="145"/>
      <c r="M103" s="145"/>
      <c r="N103" s="146"/>
      <c r="O103" s="145"/>
      <c r="P103" s="145"/>
      <c r="Q103" s="146"/>
      <c r="R103" s="146"/>
      <c r="S103" s="146"/>
      <c r="T103" s="146"/>
      <c r="U103" s="146"/>
      <c r="V103" s="146"/>
      <c r="W103" s="146"/>
    </row>
    <row r="104" spans="1:23" x14ac:dyDescent="0.35">
      <c r="A104" s="147"/>
      <c r="B104" s="143"/>
      <c r="C104" s="149"/>
      <c r="D104" s="144"/>
      <c r="E104" s="145"/>
      <c r="F104" s="145"/>
      <c r="G104" s="145"/>
      <c r="H104" s="145"/>
      <c r="I104" s="145"/>
      <c r="J104" s="145"/>
      <c r="K104" s="145"/>
      <c r="L104" s="145"/>
      <c r="M104" s="145"/>
      <c r="N104" s="146"/>
      <c r="O104" s="145"/>
      <c r="P104" s="145"/>
      <c r="Q104" s="146"/>
      <c r="R104" s="146"/>
      <c r="S104" s="146"/>
      <c r="T104" s="146"/>
      <c r="U104" s="146"/>
      <c r="V104" s="146"/>
      <c r="W104" s="146"/>
    </row>
    <row r="105" spans="1:23" x14ac:dyDescent="0.35">
      <c r="A105" s="147"/>
      <c r="B105" s="143"/>
      <c r="C105" s="149"/>
      <c r="D105" s="144"/>
      <c r="E105" s="145"/>
      <c r="F105" s="145"/>
      <c r="G105" s="145"/>
      <c r="H105" s="145"/>
      <c r="I105" s="145"/>
      <c r="J105" s="145"/>
      <c r="K105" s="145"/>
      <c r="L105" s="145"/>
      <c r="M105" s="145"/>
      <c r="N105" s="146"/>
      <c r="O105" s="145"/>
      <c r="P105" s="145"/>
      <c r="Q105" s="146"/>
      <c r="R105" s="146"/>
      <c r="S105" s="146"/>
      <c r="T105" s="146"/>
      <c r="U105" s="146"/>
      <c r="V105" s="146"/>
      <c r="W105" s="146"/>
    </row>
    <row r="106" spans="1:23" x14ac:dyDescent="0.35">
      <c r="A106" s="147"/>
      <c r="B106" s="143"/>
      <c r="C106" s="149"/>
      <c r="D106" s="144"/>
      <c r="E106" s="145"/>
      <c r="F106" s="145"/>
      <c r="G106" s="145"/>
      <c r="H106" s="145"/>
      <c r="I106" s="145"/>
      <c r="J106" s="145"/>
      <c r="K106" s="145"/>
      <c r="L106" s="145"/>
      <c r="M106" s="145"/>
      <c r="N106" s="146"/>
      <c r="O106" s="145"/>
      <c r="P106" s="145"/>
      <c r="Q106" s="146"/>
      <c r="R106" s="146"/>
      <c r="S106" s="146"/>
      <c r="T106" s="146"/>
      <c r="U106" s="146"/>
      <c r="V106" s="146"/>
      <c r="W106" s="146"/>
    </row>
    <row r="107" spans="1:23" x14ac:dyDescent="0.35">
      <c r="A107" s="147"/>
      <c r="B107" s="143"/>
      <c r="C107" s="149"/>
      <c r="D107" s="144"/>
      <c r="E107" s="145"/>
      <c r="F107" s="145"/>
      <c r="G107" s="145"/>
      <c r="H107" s="145"/>
      <c r="I107" s="145"/>
      <c r="J107" s="145"/>
      <c r="K107" s="145"/>
      <c r="L107" s="145"/>
      <c r="M107" s="145"/>
      <c r="N107" s="146"/>
      <c r="O107" s="145"/>
      <c r="P107" s="145"/>
      <c r="Q107" s="146"/>
      <c r="R107" s="146"/>
      <c r="S107" s="146"/>
      <c r="T107" s="146"/>
      <c r="U107" s="146"/>
      <c r="V107" s="146"/>
      <c r="W107" s="146"/>
    </row>
    <row r="108" spans="1:23" x14ac:dyDescent="0.35">
      <c r="A108" s="147"/>
      <c r="B108" s="143"/>
      <c r="C108" s="149"/>
      <c r="D108" s="144"/>
      <c r="E108" s="145"/>
      <c r="F108" s="145"/>
      <c r="G108" s="145"/>
      <c r="H108" s="145"/>
      <c r="I108" s="145"/>
      <c r="J108" s="145"/>
      <c r="K108" s="145"/>
      <c r="L108" s="145"/>
      <c r="M108" s="145"/>
      <c r="N108" s="146"/>
      <c r="O108" s="145"/>
      <c r="P108" s="145"/>
      <c r="Q108" s="146"/>
      <c r="R108" s="146"/>
      <c r="S108" s="146"/>
      <c r="T108" s="146"/>
      <c r="U108" s="146"/>
      <c r="V108" s="146"/>
      <c r="W108" s="146"/>
    </row>
    <row r="109" spans="1:23" x14ac:dyDescent="0.35">
      <c r="A109" s="147"/>
      <c r="B109" s="143"/>
      <c r="C109" s="149"/>
      <c r="D109" s="144"/>
      <c r="E109" s="145"/>
      <c r="F109" s="145"/>
      <c r="G109" s="145"/>
      <c r="H109" s="145"/>
      <c r="I109" s="145"/>
      <c r="J109" s="145"/>
      <c r="K109" s="145"/>
      <c r="L109" s="145"/>
      <c r="M109" s="145"/>
      <c r="N109" s="146"/>
      <c r="O109" s="145"/>
      <c r="P109" s="145"/>
      <c r="Q109" s="146"/>
      <c r="R109" s="146"/>
      <c r="S109" s="146"/>
      <c r="T109" s="146"/>
      <c r="U109" s="146"/>
      <c r="V109" s="146"/>
      <c r="W109" s="146"/>
    </row>
    <row r="110" spans="1:23" x14ac:dyDescent="0.35">
      <c r="A110" s="147"/>
      <c r="B110" s="143"/>
      <c r="C110" s="149"/>
      <c r="D110" s="144"/>
      <c r="E110" s="145"/>
      <c r="F110" s="145"/>
      <c r="G110" s="145"/>
      <c r="H110" s="145"/>
      <c r="I110" s="145"/>
      <c r="J110" s="145"/>
      <c r="K110" s="145"/>
      <c r="L110" s="145"/>
      <c r="M110" s="145"/>
      <c r="N110" s="146"/>
      <c r="O110" s="145"/>
      <c r="P110" s="145"/>
      <c r="Q110" s="146"/>
      <c r="R110" s="146"/>
      <c r="S110" s="146"/>
      <c r="T110" s="146"/>
      <c r="U110" s="146"/>
      <c r="V110" s="146"/>
      <c r="W110" s="146"/>
    </row>
    <row r="111" spans="1:23" x14ac:dyDescent="0.35">
      <c r="A111" s="147"/>
      <c r="B111" s="143"/>
      <c r="C111" s="149"/>
      <c r="D111" s="144"/>
      <c r="E111" s="145"/>
      <c r="F111" s="145"/>
      <c r="G111" s="145"/>
      <c r="H111" s="145"/>
      <c r="I111" s="145"/>
      <c r="J111" s="145"/>
      <c r="K111" s="145"/>
      <c r="L111" s="145"/>
      <c r="M111" s="145"/>
      <c r="N111" s="146"/>
      <c r="O111" s="145"/>
      <c r="P111" s="145"/>
      <c r="Q111" s="146"/>
      <c r="R111" s="146"/>
      <c r="S111" s="146"/>
      <c r="T111" s="146"/>
      <c r="U111" s="146"/>
      <c r="V111" s="146"/>
      <c r="W111" s="146"/>
    </row>
    <row r="112" spans="1:23" x14ac:dyDescent="0.35">
      <c r="A112" s="147"/>
      <c r="B112" s="143"/>
      <c r="C112" s="149"/>
      <c r="D112" s="144"/>
      <c r="E112" s="145"/>
      <c r="F112" s="145"/>
      <c r="G112" s="145"/>
      <c r="H112" s="145"/>
      <c r="I112" s="145"/>
      <c r="J112" s="145"/>
      <c r="K112" s="145"/>
      <c r="L112" s="145"/>
      <c r="M112" s="145"/>
      <c r="N112" s="146"/>
      <c r="O112" s="145"/>
      <c r="P112" s="145"/>
      <c r="Q112" s="146"/>
      <c r="R112" s="146"/>
      <c r="S112" s="146"/>
      <c r="T112" s="146"/>
      <c r="U112" s="146"/>
      <c r="V112" s="146"/>
      <c r="W112" s="146"/>
    </row>
    <row r="113" spans="1:23" x14ac:dyDescent="0.35">
      <c r="A113" s="147"/>
      <c r="B113" s="143"/>
      <c r="C113" s="149"/>
      <c r="D113" s="144"/>
      <c r="E113" s="145"/>
      <c r="F113" s="145"/>
      <c r="G113" s="145"/>
      <c r="H113" s="145"/>
      <c r="I113" s="145"/>
      <c r="J113" s="145"/>
      <c r="K113" s="145"/>
      <c r="L113" s="145"/>
      <c r="M113" s="145"/>
      <c r="N113" s="146"/>
      <c r="O113" s="145"/>
      <c r="P113" s="145"/>
      <c r="Q113" s="146"/>
      <c r="R113" s="146"/>
      <c r="S113" s="146"/>
      <c r="T113" s="146"/>
      <c r="U113" s="146"/>
      <c r="V113" s="146"/>
      <c r="W113" s="146"/>
    </row>
    <row r="114" spans="1:23" x14ac:dyDescent="0.35">
      <c r="A114" s="147"/>
      <c r="B114" s="143"/>
      <c r="C114" s="149"/>
      <c r="D114" s="144"/>
      <c r="E114" s="145"/>
      <c r="F114" s="145"/>
      <c r="G114" s="145"/>
      <c r="H114" s="145"/>
      <c r="I114" s="145"/>
      <c r="J114" s="145"/>
      <c r="K114" s="145"/>
      <c r="L114" s="145"/>
      <c r="M114" s="145"/>
      <c r="N114" s="146"/>
      <c r="O114" s="145"/>
      <c r="P114" s="145"/>
      <c r="Q114" s="146"/>
      <c r="R114" s="146"/>
      <c r="S114" s="146"/>
      <c r="T114" s="146"/>
      <c r="U114" s="146"/>
      <c r="V114" s="146"/>
      <c r="W114" s="146"/>
    </row>
    <row r="115" spans="1:23" x14ac:dyDescent="0.35">
      <c r="A115" s="147"/>
      <c r="B115" s="143"/>
      <c r="C115" s="149"/>
      <c r="D115" s="144"/>
      <c r="E115" s="145"/>
      <c r="F115" s="145"/>
      <c r="G115" s="145"/>
      <c r="H115" s="145"/>
      <c r="I115" s="145"/>
      <c r="J115" s="145"/>
      <c r="K115" s="145"/>
      <c r="L115" s="145"/>
      <c r="M115" s="145"/>
      <c r="N115" s="146"/>
      <c r="O115" s="145"/>
      <c r="P115" s="145"/>
      <c r="Q115" s="146"/>
      <c r="R115" s="146"/>
      <c r="S115" s="146"/>
      <c r="T115" s="146"/>
      <c r="U115" s="146"/>
      <c r="V115" s="146"/>
      <c r="W115" s="146"/>
    </row>
    <row r="116" spans="1:23" x14ac:dyDescent="0.35">
      <c r="A116" s="147"/>
      <c r="B116" s="143"/>
      <c r="C116" s="149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6"/>
      <c r="O116" s="145"/>
      <c r="P116" s="145"/>
      <c r="Q116" s="146"/>
      <c r="R116" s="146"/>
      <c r="S116" s="146"/>
      <c r="T116" s="146"/>
      <c r="U116" s="146"/>
      <c r="V116" s="146"/>
      <c r="W116" s="146"/>
    </row>
    <row r="117" spans="1:23" x14ac:dyDescent="0.35">
      <c r="A117" s="147"/>
      <c r="B117" s="143"/>
      <c r="C117" s="149"/>
      <c r="D117" s="144"/>
      <c r="E117" s="145"/>
      <c r="F117" s="145"/>
      <c r="G117" s="145"/>
      <c r="H117" s="145"/>
      <c r="I117" s="145"/>
      <c r="J117" s="145"/>
      <c r="K117" s="145"/>
      <c r="L117" s="145"/>
      <c r="M117" s="145"/>
      <c r="N117" s="146"/>
      <c r="O117" s="145"/>
      <c r="P117" s="145"/>
      <c r="Q117" s="146"/>
      <c r="R117" s="146"/>
      <c r="S117" s="146"/>
      <c r="T117" s="146"/>
      <c r="U117" s="146"/>
      <c r="V117" s="146"/>
      <c r="W117" s="146"/>
    </row>
    <row r="118" spans="1:23" x14ac:dyDescent="0.35">
      <c r="A118" s="147"/>
      <c r="B118" s="143"/>
      <c r="C118" s="149"/>
      <c r="D118" s="144"/>
      <c r="E118" s="145"/>
      <c r="F118" s="145"/>
      <c r="G118" s="145"/>
      <c r="H118" s="145"/>
      <c r="I118" s="145"/>
      <c r="J118" s="145"/>
      <c r="K118" s="145"/>
      <c r="L118" s="145"/>
      <c r="M118" s="145"/>
      <c r="N118" s="146"/>
      <c r="O118" s="145"/>
      <c r="P118" s="145"/>
      <c r="Q118" s="146"/>
      <c r="R118" s="146"/>
      <c r="S118" s="146"/>
      <c r="T118" s="146"/>
      <c r="U118" s="146"/>
      <c r="V118" s="146"/>
      <c r="W118" s="146"/>
    </row>
    <row r="119" spans="1:23" x14ac:dyDescent="0.35">
      <c r="A119" s="147"/>
      <c r="B119" s="143"/>
      <c r="C119" s="149"/>
      <c r="D119" s="144"/>
      <c r="E119" s="145"/>
      <c r="F119" s="145"/>
      <c r="G119" s="145"/>
      <c r="H119" s="145"/>
      <c r="I119" s="145"/>
      <c r="J119" s="145"/>
      <c r="K119" s="145"/>
      <c r="L119" s="145"/>
      <c r="M119" s="145"/>
      <c r="N119" s="146"/>
      <c r="O119" s="145"/>
      <c r="P119" s="145"/>
      <c r="Q119" s="146"/>
      <c r="R119" s="146"/>
      <c r="S119" s="146"/>
      <c r="T119" s="146"/>
      <c r="U119" s="146"/>
      <c r="V119" s="146"/>
      <c r="W119" s="146"/>
    </row>
    <row r="120" spans="1:23" x14ac:dyDescent="0.35">
      <c r="A120" s="147"/>
      <c r="B120" s="143"/>
      <c r="C120" s="149"/>
      <c r="D120" s="144"/>
      <c r="E120" s="145"/>
      <c r="F120" s="145"/>
      <c r="G120" s="145"/>
      <c r="H120" s="145"/>
      <c r="I120" s="145"/>
      <c r="J120" s="145"/>
      <c r="K120" s="145"/>
      <c r="L120" s="145"/>
      <c r="M120" s="145"/>
      <c r="N120" s="146"/>
      <c r="O120" s="145"/>
      <c r="P120" s="145"/>
      <c r="Q120" s="146"/>
      <c r="R120" s="146"/>
      <c r="S120" s="146"/>
      <c r="T120" s="146"/>
      <c r="U120" s="146"/>
      <c r="V120" s="146"/>
      <c r="W120" s="146"/>
    </row>
    <row r="121" spans="1:23" x14ac:dyDescent="0.35">
      <c r="A121" s="147"/>
      <c r="B121" s="143"/>
      <c r="C121" s="149"/>
      <c r="D121" s="144"/>
      <c r="E121" s="145"/>
      <c r="F121" s="145"/>
      <c r="G121" s="145"/>
      <c r="H121" s="145"/>
      <c r="I121" s="145"/>
      <c r="J121" s="145"/>
      <c r="K121" s="145"/>
      <c r="L121" s="145"/>
      <c r="M121" s="145"/>
      <c r="N121" s="146"/>
      <c r="O121" s="145"/>
      <c r="P121" s="145"/>
      <c r="Q121" s="146"/>
      <c r="R121" s="146"/>
      <c r="S121" s="146"/>
      <c r="T121" s="146"/>
      <c r="U121" s="146"/>
      <c r="V121" s="146"/>
      <c r="W121" s="146"/>
    </row>
    <row r="122" spans="1:23" x14ac:dyDescent="0.35">
      <c r="A122" s="147"/>
      <c r="B122" s="143"/>
      <c r="C122" s="149"/>
      <c r="D122" s="144"/>
      <c r="E122" s="145"/>
      <c r="F122" s="145"/>
      <c r="G122" s="145"/>
      <c r="H122" s="145"/>
      <c r="I122" s="145"/>
      <c r="J122" s="145"/>
      <c r="K122" s="145"/>
      <c r="L122" s="145"/>
      <c r="M122" s="145"/>
      <c r="N122" s="146"/>
      <c r="O122" s="145"/>
      <c r="P122" s="145"/>
      <c r="Q122" s="146"/>
      <c r="R122" s="146"/>
      <c r="S122" s="146"/>
      <c r="T122" s="146"/>
      <c r="U122" s="146"/>
      <c r="V122" s="146"/>
      <c r="W122" s="146"/>
    </row>
    <row r="123" spans="1:23" x14ac:dyDescent="0.35">
      <c r="A123" s="147"/>
      <c r="B123" s="143"/>
      <c r="C123" s="149"/>
      <c r="D123" s="144"/>
      <c r="E123" s="145"/>
      <c r="F123" s="145"/>
      <c r="G123" s="145"/>
      <c r="H123" s="145"/>
      <c r="I123" s="145"/>
      <c r="J123" s="145"/>
      <c r="K123" s="145"/>
      <c r="L123" s="145"/>
      <c r="M123" s="145"/>
      <c r="N123" s="146"/>
      <c r="O123" s="145"/>
      <c r="P123" s="145"/>
      <c r="Q123" s="146"/>
      <c r="R123" s="146"/>
      <c r="S123" s="146"/>
      <c r="T123" s="146"/>
      <c r="U123" s="146"/>
      <c r="V123" s="146"/>
      <c r="W123" s="146"/>
    </row>
    <row r="124" spans="1:23" x14ac:dyDescent="0.35">
      <c r="A124" s="147"/>
      <c r="B124" s="143"/>
      <c r="C124" s="149"/>
      <c r="D124" s="144"/>
      <c r="E124" s="145"/>
      <c r="F124" s="145"/>
      <c r="G124" s="145"/>
      <c r="H124" s="145"/>
      <c r="I124" s="145"/>
      <c r="J124" s="145"/>
      <c r="K124" s="145"/>
      <c r="L124" s="145"/>
      <c r="M124" s="145"/>
      <c r="N124" s="146"/>
      <c r="O124" s="145"/>
      <c r="P124" s="145"/>
      <c r="Q124" s="146"/>
      <c r="R124" s="146"/>
      <c r="S124" s="146"/>
      <c r="T124" s="146"/>
      <c r="U124" s="146"/>
      <c r="V124" s="146"/>
      <c r="W124" s="146"/>
    </row>
    <row r="125" spans="1:23" x14ac:dyDescent="0.35">
      <c r="A125" s="147"/>
      <c r="B125" s="143"/>
      <c r="C125" s="149"/>
      <c r="D125" s="144"/>
      <c r="E125" s="145"/>
      <c r="F125" s="145"/>
      <c r="G125" s="145"/>
      <c r="H125" s="145"/>
      <c r="I125" s="145"/>
      <c r="J125" s="145"/>
      <c r="K125" s="145"/>
      <c r="L125" s="145"/>
      <c r="M125" s="145"/>
      <c r="N125" s="146"/>
      <c r="O125" s="145"/>
      <c r="P125" s="145"/>
      <c r="Q125" s="146"/>
      <c r="R125" s="146"/>
      <c r="S125" s="146"/>
      <c r="T125" s="146"/>
      <c r="U125" s="146"/>
      <c r="V125" s="146"/>
      <c r="W125" s="146"/>
    </row>
    <row r="126" spans="1:23" x14ac:dyDescent="0.35">
      <c r="A126" s="147"/>
      <c r="B126" s="143"/>
      <c r="C126" s="149"/>
      <c r="D126" s="144"/>
      <c r="E126" s="145"/>
      <c r="F126" s="145"/>
      <c r="G126" s="145"/>
      <c r="H126" s="145"/>
      <c r="I126" s="145"/>
      <c r="J126" s="145"/>
      <c r="K126" s="145"/>
      <c r="L126" s="145"/>
      <c r="M126" s="145"/>
      <c r="N126" s="146"/>
      <c r="O126" s="145"/>
      <c r="P126" s="145"/>
      <c r="Q126" s="146"/>
      <c r="R126" s="146"/>
      <c r="S126" s="146"/>
      <c r="T126" s="146"/>
      <c r="U126" s="146"/>
      <c r="V126" s="146"/>
      <c r="W126" s="146"/>
    </row>
    <row r="127" spans="1:23" x14ac:dyDescent="0.35">
      <c r="A127" s="147"/>
      <c r="B127" s="143"/>
      <c r="C127" s="149"/>
      <c r="D127" s="144"/>
      <c r="E127" s="145"/>
      <c r="F127" s="145"/>
      <c r="G127" s="145"/>
      <c r="H127" s="145"/>
      <c r="I127" s="145"/>
      <c r="J127" s="145"/>
      <c r="K127" s="145"/>
      <c r="L127" s="145"/>
      <c r="M127" s="145"/>
      <c r="N127" s="146"/>
      <c r="O127" s="145"/>
      <c r="P127" s="145"/>
      <c r="Q127" s="146"/>
      <c r="R127" s="146"/>
      <c r="S127" s="146"/>
      <c r="T127" s="146"/>
      <c r="U127" s="146"/>
      <c r="V127" s="146"/>
      <c r="W127" s="146"/>
    </row>
    <row r="128" spans="1:23" x14ac:dyDescent="0.35">
      <c r="A128" s="147"/>
      <c r="B128" s="143"/>
      <c r="C128" s="149"/>
      <c r="D128" s="144"/>
      <c r="E128" s="145"/>
      <c r="F128" s="145"/>
      <c r="G128" s="145"/>
      <c r="H128" s="145"/>
      <c r="I128" s="145"/>
      <c r="J128" s="145"/>
      <c r="K128" s="145"/>
      <c r="L128" s="145"/>
      <c r="M128" s="145"/>
      <c r="N128" s="146"/>
      <c r="O128" s="145"/>
      <c r="P128" s="145"/>
      <c r="Q128" s="146"/>
      <c r="R128" s="146"/>
      <c r="S128" s="146"/>
      <c r="T128" s="146"/>
      <c r="U128" s="146"/>
      <c r="V128" s="146"/>
      <c r="W128" s="146"/>
    </row>
    <row r="129" spans="1:23" x14ac:dyDescent="0.35">
      <c r="A129" s="147"/>
      <c r="B129" s="143"/>
      <c r="C129" s="149"/>
      <c r="D129" s="144"/>
      <c r="E129" s="145"/>
      <c r="F129" s="145"/>
      <c r="G129" s="145"/>
      <c r="H129" s="145"/>
      <c r="I129" s="145"/>
      <c r="J129" s="145"/>
      <c r="K129" s="145"/>
      <c r="L129" s="145"/>
      <c r="M129" s="145"/>
      <c r="N129" s="146"/>
      <c r="O129" s="145"/>
      <c r="P129" s="145"/>
      <c r="Q129" s="146"/>
      <c r="R129" s="146"/>
      <c r="S129" s="146"/>
      <c r="T129" s="146"/>
      <c r="U129" s="146"/>
      <c r="V129" s="146"/>
      <c r="W129" s="146"/>
    </row>
    <row r="130" spans="1:23" x14ac:dyDescent="0.35">
      <c r="A130" s="147"/>
      <c r="B130" s="143"/>
      <c r="C130" s="149"/>
      <c r="D130" s="144"/>
      <c r="E130" s="145"/>
      <c r="F130" s="145"/>
      <c r="G130" s="145"/>
      <c r="H130" s="145"/>
      <c r="I130" s="145"/>
      <c r="J130" s="145"/>
      <c r="K130" s="145"/>
      <c r="L130" s="145"/>
      <c r="M130" s="145"/>
      <c r="N130" s="146"/>
      <c r="O130" s="145"/>
      <c r="P130" s="145"/>
      <c r="Q130" s="146"/>
      <c r="R130" s="146"/>
      <c r="S130" s="146"/>
      <c r="T130" s="146"/>
      <c r="U130" s="146"/>
      <c r="V130" s="146"/>
      <c r="W130" s="146"/>
    </row>
    <row r="131" spans="1:23" x14ac:dyDescent="0.35">
      <c r="A131" s="147"/>
      <c r="B131" s="143"/>
      <c r="C131" s="149"/>
      <c r="D131" s="144"/>
      <c r="E131" s="145"/>
      <c r="F131" s="145"/>
      <c r="G131" s="145"/>
      <c r="H131" s="145"/>
      <c r="I131" s="145"/>
      <c r="J131" s="145"/>
      <c r="K131" s="145"/>
      <c r="L131" s="145"/>
      <c r="M131" s="145"/>
      <c r="N131" s="146"/>
      <c r="O131" s="145"/>
      <c r="P131" s="145"/>
      <c r="Q131" s="146"/>
      <c r="R131" s="146"/>
      <c r="S131" s="146"/>
      <c r="T131" s="146"/>
      <c r="U131" s="146"/>
      <c r="V131" s="146"/>
      <c r="W131" s="146"/>
    </row>
    <row r="132" spans="1:23" x14ac:dyDescent="0.35">
      <c r="A132" s="147"/>
      <c r="B132" s="143"/>
      <c r="C132" s="149"/>
      <c r="D132" s="144"/>
      <c r="E132" s="145"/>
      <c r="F132" s="145"/>
      <c r="G132" s="145"/>
      <c r="H132" s="145"/>
      <c r="I132" s="145"/>
      <c r="J132" s="145"/>
      <c r="K132" s="145"/>
      <c r="L132" s="145"/>
      <c r="M132" s="145"/>
      <c r="N132" s="146"/>
      <c r="O132" s="145"/>
      <c r="P132" s="145"/>
      <c r="Q132" s="146"/>
      <c r="R132" s="146"/>
      <c r="S132" s="146"/>
      <c r="T132" s="146"/>
      <c r="U132" s="146"/>
      <c r="V132" s="146"/>
      <c r="W132" s="146"/>
    </row>
    <row r="133" spans="1:23" x14ac:dyDescent="0.35">
      <c r="A133" s="147"/>
      <c r="B133" s="143"/>
      <c r="C133" s="149"/>
      <c r="D133" s="144"/>
      <c r="E133" s="145"/>
      <c r="F133" s="145"/>
      <c r="G133" s="145"/>
      <c r="H133" s="145"/>
      <c r="I133" s="145"/>
      <c r="J133" s="145"/>
      <c r="K133" s="145"/>
      <c r="L133" s="145"/>
      <c r="M133" s="145"/>
      <c r="N133" s="146"/>
      <c r="O133" s="145"/>
      <c r="P133" s="145"/>
      <c r="Q133" s="146"/>
      <c r="R133" s="146"/>
      <c r="S133" s="146"/>
      <c r="T133" s="146"/>
      <c r="U133" s="146"/>
      <c r="V133" s="146"/>
      <c r="W133" s="146"/>
    </row>
    <row r="134" spans="1:23" x14ac:dyDescent="0.35">
      <c r="A134" s="147"/>
      <c r="B134" s="143"/>
      <c r="C134" s="149"/>
      <c r="D134" s="144"/>
      <c r="E134" s="145"/>
      <c r="F134" s="145"/>
      <c r="G134" s="145"/>
      <c r="H134" s="145"/>
      <c r="I134" s="145"/>
      <c r="J134" s="145"/>
      <c r="K134" s="145"/>
      <c r="L134" s="145"/>
      <c r="M134" s="145"/>
      <c r="N134" s="146"/>
      <c r="O134" s="145"/>
      <c r="P134" s="145"/>
      <c r="Q134" s="146"/>
      <c r="R134" s="146"/>
      <c r="S134" s="146"/>
      <c r="T134" s="146"/>
      <c r="U134" s="146"/>
      <c r="V134" s="146"/>
      <c r="W134" s="146"/>
    </row>
    <row r="135" spans="1:23" x14ac:dyDescent="0.35">
      <c r="A135" s="147"/>
      <c r="B135" s="143"/>
      <c r="C135" s="149"/>
      <c r="D135" s="144"/>
      <c r="E135" s="145"/>
      <c r="F135" s="145"/>
      <c r="G135" s="145"/>
      <c r="H135" s="145"/>
      <c r="I135" s="145"/>
      <c r="J135" s="145"/>
      <c r="K135" s="145"/>
      <c r="L135" s="145"/>
      <c r="M135" s="145"/>
      <c r="N135" s="146"/>
      <c r="O135" s="145"/>
      <c r="P135" s="145"/>
      <c r="Q135" s="146"/>
      <c r="R135" s="146"/>
      <c r="S135" s="146"/>
      <c r="T135" s="146"/>
      <c r="U135" s="146"/>
      <c r="V135" s="146"/>
      <c r="W135" s="146"/>
    </row>
    <row r="136" spans="1:23" x14ac:dyDescent="0.35">
      <c r="A136" s="147"/>
      <c r="B136" s="143"/>
      <c r="C136" s="143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</row>
    <row r="137" spans="1:23" x14ac:dyDescent="0.35">
      <c r="A137" s="147"/>
      <c r="B137" s="143"/>
      <c r="C137" s="143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</row>
    <row r="138" spans="1:23" x14ac:dyDescent="0.35">
      <c r="A138" s="147"/>
      <c r="B138" s="143"/>
      <c r="C138" s="143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</row>
    <row r="139" spans="1:23" x14ac:dyDescent="0.35">
      <c r="A139" s="147"/>
      <c r="B139" s="143"/>
      <c r="C139" s="143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</row>
    <row r="140" spans="1:23" x14ac:dyDescent="0.35">
      <c r="A140" s="147"/>
      <c r="B140" s="143"/>
      <c r="C140" s="143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</row>
    <row r="141" spans="1:23" x14ac:dyDescent="0.35">
      <c r="A141" s="147"/>
      <c r="B141" s="143"/>
      <c r="C141" s="143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</row>
    <row r="142" spans="1:23" x14ac:dyDescent="0.35">
      <c r="A142" s="147"/>
      <c r="B142" s="143"/>
      <c r="C142" s="143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</row>
    <row r="143" spans="1:23" x14ac:dyDescent="0.35">
      <c r="A143" s="147"/>
      <c r="B143" s="143"/>
      <c r="C143" s="143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</row>
    <row r="144" spans="1:23" x14ac:dyDescent="0.35">
      <c r="A144" s="147"/>
      <c r="B144" s="143"/>
      <c r="C144" s="143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</row>
    <row r="145" spans="1:23" x14ac:dyDescent="0.35">
      <c r="A145" s="147"/>
      <c r="B145" s="143"/>
      <c r="C145" s="143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</row>
    <row r="146" spans="1:23" x14ac:dyDescent="0.35">
      <c r="A146" s="147"/>
      <c r="B146" s="143"/>
      <c r="C146" s="143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</row>
    <row r="147" spans="1:23" x14ac:dyDescent="0.35">
      <c r="A147" s="147"/>
      <c r="B147" s="143"/>
      <c r="C147" s="143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</row>
    <row r="148" spans="1:23" x14ac:dyDescent="0.35">
      <c r="A148" s="147"/>
      <c r="B148" s="143"/>
      <c r="C148" s="143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</row>
    <row r="149" spans="1:23" x14ac:dyDescent="0.35">
      <c r="A149" s="147"/>
      <c r="B149" s="143"/>
      <c r="C149" s="143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</row>
    <row r="150" spans="1:23" x14ac:dyDescent="0.35">
      <c r="A150" s="147"/>
      <c r="B150" s="143"/>
      <c r="C150" s="143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</row>
  </sheetData>
  <mergeCells count="42">
    <mergeCell ref="AQ1:AR1"/>
    <mergeCell ref="AS1:AT1"/>
    <mergeCell ref="AR2:AR3"/>
    <mergeCell ref="AS2:AS3"/>
    <mergeCell ref="AT2:AT3"/>
    <mergeCell ref="AQ2:AQ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AJ1:AM1"/>
    <mergeCell ref="AC2:AC3"/>
    <mergeCell ref="AD2:AD3"/>
    <mergeCell ref="AE2:AE3"/>
    <mergeCell ref="AF1:AI1"/>
    <mergeCell ref="AH2:AH3"/>
    <mergeCell ref="AI2:AI3"/>
  </mergeCells>
  <conditionalFormatting sqref="AD5:AE27">
    <cfRule type="expression" dxfId="5" priority="15">
      <formula>$O$620=1</formula>
    </cfRule>
  </conditionalFormatting>
  <conditionalFormatting sqref="AD29:AE29">
    <cfRule type="expression" dxfId="4" priority="6">
      <formula>$O$620=1</formula>
    </cfRule>
  </conditionalFormatting>
  <conditionalFormatting sqref="T5:W29">
    <cfRule type="expression" dxfId="3" priority="4">
      <formula>$J$625=1</formula>
    </cfRule>
  </conditionalFormatting>
  <conditionalFormatting sqref="AD30:AE30">
    <cfRule type="expression" dxfId="2" priority="3">
      <formula>$O$620=1</formula>
    </cfRule>
  </conditionalFormatting>
  <conditionalFormatting sqref="T30:W30">
    <cfRule type="expression" dxfId="1" priority="2">
      <formula>$J$625=1</formula>
    </cfRule>
  </conditionalFormatting>
  <conditionalFormatting sqref="AH4:AH30">
    <cfRule type="expression" dxfId="0" priority="1">
      <formula>$O$626=1</formula>
    </cfRule>
  </conditionalFormatting>
  <dataValidations count="2">
    <dataValidation type="decimal" operator="greaterThanOrEqual" allowBlank="1" showInputMessage="1" showErrorMessage="1" sqref="D4:X30 Y28:AJ28 AD4:AJ27 AD29:AJ30">
      <formula1>0</formula1>
    </dataValidation>
    <dataValidation type="list" allowBlank="1" showInputMessage="1" showErrorMessage="1" sqref="B4:C29 B30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A4:A29</xm:sqref>
        </x14:dataValidation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2020\Safer Staffing August 2020\[NStf-Fil V34.xlsm]Wards'!#REF!,0) &amp; ":F" &amp; (MATCH(INDIRECT("D" &amp; ROW()),'\\Tatooine\DailyStaffingLevels\Safer staffing monthly reports\Safer Staffing 2020\Safer Staffing August 2020\[NStf-Fil V34.xlsm]Wards'!#REF!,0) + COUNTIF('\\Tatooine\DailyStaffingLevels\Safer staffing monthly reports\Safer Staffing 2020\Safer Staffing August 2020\[NStf-Fil V34.xlsm]Wards'!#REF!,INDIRECT("D" &amp; ROW()))-1))</xm:f>
          </x14:formula1>
          <xm:sqref>A30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2022-02-18T07:24:52Z</dcterms:modified>
</cp:coreProperties>
</file>