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4" activeTab="4"/>
  </bookViews>
  <sheets>
    <sheet name="%summary " sheetId="16" state="hidden" r:id="rId1"/>
    <sheet name="October" sheetId="21" state="hidden" r:id="rId2"/>
    <sheet name="March" sheetId="24" state="hidden" r:id="rId3"/>
    <sheet name="Conditional Format" sheetId="31" state="hidden" r:id="rId4"/>
    <sheet name="NStf" sheetId="33" r:id="rId5"/>
  </sheets>
  <definedNames>
    <definedName name="_xlnm.Print_Area" localSheetId="2">March!$A$1:$W$35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O4" i="33"/>
  <c r="AN4" i="33"/>
  <c r="AM4" i="33"/>
  <c r="AL4" i="33"/>
  <c r="AK4" i="33"/>
  <c r="AJ4" i="33"/>
  <c r="AI4" i="33"/>
  <c r="AH4" i="33"/>
  <c r="AG4" i="33"/>
  <c r="AF4" i="33"/>
  <c r="AQ4" i="33" l="1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</calcChain>
</file>

<file path=xl/sharedStrings.xml><?xml version="1.0" encoding="utf-8"?>
<sst xmlns="http://schemas.openxmlformats.org/spreadsheetml/2006/main" count="728" uniqueCount="84">
  <si>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</si>
  <si>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</si>
  <si>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</si>
  <si>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</si>
  <si>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</si>
  <si>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</si>
  <si>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</si>
  <si>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</si>
  <si>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</si>
  <si>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</si>
  <si>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</si>
  <si>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</si>
  <si>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</si>
  <si>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</si>
  <si>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</si>
  <si>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</si>
  <si>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</si>
  <si>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</si>
  <si>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</si>
  <si>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</si>
  <si>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</si>
  <si>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</si>
  <si>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</si>
  <si>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</si>
  <si>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</si>
  <si>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</si>
  <si>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</si>
  <si>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</si>
  <si>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</si>
  <si>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</si>
  <si>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</si>
  <si>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</si>
  <si>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</si>
  <si>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</si>
  <si>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</si>
  <si>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</si>
  <si>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</si>
  <si>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</si>
  <si>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</si>
  <si>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</si>
  <si>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</si>
  <si>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</si>
  <si>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</si>
  <si>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</si>
  <si>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</si>
  <si>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</si>
  <si>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</si>
  <si>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</si>
  <si>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</si>
  <si>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</si>
  <si>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</si>
  <si>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</si>
  <si>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</si>
  <si>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</si>
  <si>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</si>
  <si>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</si>
  <si>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</si>
  <si>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</si>
  <si>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</si>
  <si>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</si>
  <si>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</si>
  <si>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</si>
  <si>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</si>
  <si>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</si>
  <si>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</si>
  <si>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</si>
  <si>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</si>
  <si>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430 - GERIATRIC MEDICINE</t>
  </si>
  <si>
    <t>328 - STROKE MEDICINE</t>
  </si>
  <si>
    <t>320 - CARDIOLOGY</t>
  </si>
  <si>
    <t>502 - GYNAECOLOGY</t>
  </si>
  <si>
    <t>420 - PAEDIATRICS</t>
  </si>
  <si>
    <t>110 - TRAUMA &amp; ORTHOPAEDICS</t>
  </si>
  <si>
    <t>301 - GASTROENTEROLOGY</t>
  </si>
  <si>
    <t>400 - NEUROLOGY</t>
  </si>
  <si>
    <t>192 - CRITICAL CARE MEDICINE</t>
  </si>
  <si>
    <t>326 - ACUTE INTERNAL MEDICINE</t>
  </si>
  <si>
    <t>302 - ENDOCRINOLOGY</t>
  </si>
  <si>
    <t>100 - GENERAL SURGERY</t>
  </si>
  <si>
    <t>340 - RESPIRATORY MEDICINE</t>
  </si>
  <si>
    <t>501 - OBSTETRICS</t>
  </si>
  <si>
    <t>Specialty 1</t>
  </si>
  <si>
    <t>Registered Nursing Associates</t>
  </si>
  <si>
    <t>Non- Registered Nursing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</si>
</sst>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425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6" fillId="0" borderId="0"/>
    <xf numFmtId="0" fontId="2" fillId="0" borderId="0"/>
    <xf numFmtId="0" fontId="37" fillId="0" borderId="0"/>
    <xf numFmtId="0" fontId="38" fillId="0" borderId="0"/>
    <xf numFmtId="0" fontId="40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</cellStyleXfs>
  <cellXfs count="207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0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1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0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1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10" fontId="0" fillId="0" borderId="0" xfId="0" applyNumberFormat="1"/>
    <xf numFmtId="0" fontId="3" fillId="3" borderId="3" xfId="54" applyFont="1" applyFill="1" applyBorder="1" applyAlignment="1" applyProtection="1">
      <alignment horizontal="left" vertical="center" wrapText="1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1" fontId="32" fillId="50" borderId="1" xfId="415" applyNumberFormat="1" applyFont="1" applyFill="1" applyBorder="1" applyAlignment="1">
      <alignment horizontal="center" vertical="center" wrapText="1"/>
    </xf>
    <xf numFmtId="16" fontId="39" fillId="52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3" borderId="1" xfId="0" applyNumberFormat="1" applyFill="1" applyBorder="1"/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5" fontId="35" fillId="53" borderId="1" xfId="0" applyNumberFormat="1" applyFont="1" applyFill="1" applyBorder="1" applyAlignment="1" applyProtection="1">
      <alignment horizontal="center" vertical="center"/>
      <protection locked="0"/>
    </xf>
    <xf numFmtId="165" fontId="30" fillId="53" borderId="1" xfId="0" applyNumberFormat="1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0" borderId="3" xfId="0" applyNumberFormat="1" applyFont="1" applyFill="1" applyBorder="1" applyAlignment="1" applyProtection="1">
      <alignment horizontal="center" vertical="center" wrapText="1"/>
    </xf>
    <xf numFmtId="0" fontId="33" fillId="50" borderId="2" xfId="0" applyFont="1" applyFill="1" applyBorder="1" applyAlignment="1">
      <alignment horizontal="center" vertical="center" wrapText="1"/>
    </xf>
    <xf numFmtId="16" fontId="32" fillId="50" borderId="4" xfId="0" applyNumberFormat="1" applyFont="1" applyFill="1" applyBorder="1" applyAlignment="1" applyProtection="1">
      <alignment horizontal="left" vertical="center" wrapText="1"/>
    </xf>
    <xf numFmtId="16" fontId="32" fillId="50" borderId="5" xfId="0" applyNumberFormat="1" applyFont="1" applyFill="1" applyBorder="1" applyAlignment="1" applyProtection="1">
      <alignment horizontal="left" vertical="center" wrapText="1"/>
    </xf>
    <xf numFmtId="16" fontId="32" fillId="50" borderId="1" xfId="0" applyNumberFormat="1" applyFont="1" applyFill="1" applyBorder="1" applyAlignment="1" applyProtection="1">
      <alignment horizontal="center" vertical="center" wrapText="1"/>
    </xf>
    <xf numFmtId="0" fontId="32" fillId="50" borderId="1" xfId="0" applyFont="1" applyFill="1" applyBorder="1" applyAlignment="1" applyProtection="1">
      <alignment horizontal="center" vertical="center" wrapText="1"/>
      <protection hidden="1"/>
    </xf>
    <xf numFmtId="16" fontId="32" fillId="50" borderId="7" xfId="160" applyNumberFormat="1" applyFont="1" applyFill="1" applyBorder="1" applyAlignment="1">
      <alignment horizontal="center" vertical="center" wrapText="1"/>
    </xf>
    <xf numFmtId="16" fontId="32" fillId="50" borderId="8" xfId="160" applyNumberFormat="1" applyFont="1" applyFill="1" applyBorder="1" applyAlignment="1">
      <alignment horizontal="center" vertical="center" wrapText="1"/>
    </xf>
    <xf numFmtId="16" fontId="32" fillId="50" borderId="1" xfId="160" applyNumberFormat="1" applyFont="1" applyFill="1" applyBorder="1" applyAlignment="1">
      <alignment horizontal="center" vertical="center" wrapText="1"/>
    </xf>
    <xf numFmtId="16" fontId="32" fillId="50" borderId="3" xfId="160" applyNumberFormat="1" applyFont="1" applyFill="1" applyBorder="1" applyAlignment="1">
      <alignment horizontal="center" vertical="center" wrapText="1"/>
    </xf>
    <xf numFmtId="16" fontId="32" fillId="50" borderId="2" xfId="160" applyNumberFormat="1" applyFont="1" applyFill="1" applyBorder="1" applyAlignment="1">
      <alignment horizontal="center" vertical="center" wrapText="1"/>
    </xf>
    <xf numFmtId="0" fontId="32" fillId="50" borderId="1" xfId="160" applyFont="1" applyFill="1" applyBorder="1" applyAlignment="1" applyProtection="1">
      <alignment horizontal="center" vertical="center" wrapText="1"/>
      <protection hidden="1"/>
    </xf>
    <xf numFmtId="0" fontId="33" fillId="50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0" borderId="3" xfId="160" applyFont="1" applyFill="1" applyBorder="1" applyAlignment="1" applyProtection="1">
      <alignment horizontal="center" vertical="center" wrapText="1"/>
      <protection hidden="1"/>
    </xf>
    <xf numFmtId="0" fontId="32" fillId="50" borderId="6" xfId="160" applyFont="1" applyFill="1" applyBorder="1" applyAlignment="1" applyProtection="1">
      <alignment horizontal="center" vertical="center" wrapText="1"/>
      <protection hidden="1"/>
    </xf>
    <xf numFmtId="0" fontId="32" fillId="50" borderId="2" xfId="160" applyFont="1" applyFill="1" applyBorder="1" applyAlignment="1" applyProtection="1">
      <alignment horizontal="center" vertical="center" wrapText="1"/>
      <protection hidden="1"/>
    </xf>
    <xf numFmtId="0" fontId="33" fillId="50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0" borderId="4" xfId="160" applyNumberFormat="1" applyFont="1" applyFill="1" applyBorder="1" applyAlignment="1">
      <alignment horizontal="left" vertical="center" wrapText="1"/>
    </xf>
    <xf numFmtId="16" fontId="32" fillId="50" borderId="5" xfId="160" applyNumberFormat="1" applyFont="1" applyFill="1" applyBorder="1" applyAlignment="1">
      <alignment horizontal="left" vertical="center" wrapText="1"/>
    </xf>
    <xf numFmtId="16" fontId="32" fillId="50" borderId="3" xfId="415" applyNumberFormat="1" applyFont="1" applyFill="1" applyBorder="1" applyAlignment="1">
      <alignment horizontal="center" vertical="center" wrapText="1"/>
    </xf>
    <xf numFmtId="16" fontId="32" fillId="50" borderId="6" xfId="415" applyNumberFormat="1" applyFont="1" applyFill="1" applyBorder="1" applyAlignment="1">
      <alignment horizontal="center" vertical="center" wrapText="1"/>
    </xf>
    <xf numFmtId="16" fontId="32" fillId="50" borderId="2" xfId="415" applyNumberFormat="1" applyFont="1" applyFill="1" applyBorder="1" applyAlignment="1">
      <alignment horizontal="center" vertical="center" wrapText="1"/>
    </xf>
    <xf numFmtId="16" fontId="32" fillId="50" borderId="7" xfId="415" applyNumberFormat="1" applyFont="1" applyFill="1" applyBorder="1" applyAlignment="1">
      <alignment horizontal="center" vertical="center" wrapText="1"/>
    </xf>
    <xf numFmtId="0" fontId="34" fillId="50" borderId="8" xfId="415" applyFont="1" applyFill="1" applyBorder="1" applyAlignment="1">
      <alignment horizontal="center" vertical="center" wrapText="1"/>
    </xf>
    <xf numFmtId="16" fontId="32" fillId="50" borderId="8" xfId="415" applyNumberFormat="1" applyFont="1" applyFill="1" applyBorder="1" applyAlignment="1">
      <alignment horizontal="center" vertical="center" wrapText="1"/>
    </xf>
    <xf numFmtId="0" fontId="33" fillId="50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0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0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0" borderId="1" xfId="415" applyFont="1" applyFill="1" applyBorder="1" applyAlignment="1" applyProtection="1">
      <alignment horizontal="center" vertical="center" wrapText="1"/>
      <protection hidden="1"/>
    </xf>
    <xf numFmtId="16" fontId="32" fillId="50" borderId="4" xfId="415" applyNumberFormat="1" applyFont="1" applyFill="1" applyBorder="1" applyAlignment="1">
      <alignment horizontal="left" vertical="center" wrapText="1"/>
    </xf>
    <xf numFmtId="16" fontId="32" fillId="50" borderId="5" xfId="415" applyNumberFormat="1" applyFont="1" applyFill="1" applyBorder="1" applyAlignment="1">
      <alignment horizontal="left" vertical="center" wrapText="1"/>
    </xf>
    <xf numFmtId="0" fontId="32" fillId="50" borderId="6" xfId="415" applyFont="1" applyFill="1" applyBorder="1" applyAlignment="1" applyProtection="1">
      <alignment horizontal="center" vertical="center" wrapText="1"/>
      <protection hidden="1"/>
    </xf>
    <xf numFmtId="0" fontId="32" fillId="50" borderId="2" xfId="415" applyFont="1" applyFill="1" applyBorder="1" applyAlignment="1" applyProtection="1">
      <alignment horizontal="center" vertical="center" wrapText="1"/>
      <protection hidden="1"/>
    </xf>
  </cellXfs>
  <cellStyles count="425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1" xfId="424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46"/>
      <c r="B3" s="147"/>
      <c r="C3" s="147"/>
      <c r="D3" s="148"/>
      <c r="E3" s="146" t="s">
        <v>31</v>
      </c>
      <c r="F3" s="147"/>
      <c r="G3" s="147"/>
      <c r="H3" s="148"/>
      <c r="I3" s="151" t="s">
        <v>32</v>
      </c>
      <c r="J3" s="152"/>
      <c r="K3" s="152"/>
      <c r="L3" s="153"/>
      <c r="M3" s="146" t="s">
        <v>33</v>
      </c>
      <c r="N3" s="147"/>
      <c r="O3" s="147"/>
      <c r="P3" s="148"/>
      <c r="Q3" s="136">
        <v>42095</v>
      </c>
      <c r="R3" s="137"/>
      <c r="S3" s="137"/>
      <c r="T3" s="138"/>
      <c r="U3" s="136">
        <v>42125</v>
      </c>
      <c r="V3" s="137"/>
      <c r="W3" s="137"/>
      <c r="X3" s="138"/>
      <c r="Y3" s="136">
        <v>42156</v>
      </c>
      <c r="Z3" s="137"/>
      <c r="AA3" s="137"/>
      <c r="AB3" s="138"/>
      <c r="AC3" s="136">
        <v>42186</v>
      </c>
      <c r="AD3" s="137"/>
      <c r="AE3" s="137"/>
      <c r="AF3" s="138"/>
      <c r="AG3" s="136">
        <v>42217</v>
      </c>
      <c r="AH3" s="137"/>
      <c r="AI3" s="137"/>
      <c r="AJ3" s="138"/>
      <c r="AK3" s="136">
        <v>42248</v>
      </c>
      <c r="AL3" s="137"/>
      <c r="AM3" s="137"/>
      <c r="AN3" s="138"/>
      <c r="AO3" s="136">
        <v>42278</v>
      </c>
      <c r="AP3" s="137"/>
      <c r="AQ3" s="137"/>
      <c r="AR3" s="138"/>
      <c r="AS3" s="136">
        <v>42309</v>
      </c>
      <c r="AT3" s="137"/>
      <c r="AU3" s="137"/>
      <c r="AV3" s="138"/>
      <c r="AW3" s="32"/>
      <c r="AX3" s="154">
        <v>42675</v>
      </c>
      <c r="AY3" s="155"/>
      <c r="AZ3" s="155"/>
      <c r="BA3" s="155"/>
      <c r="BB3" s="155"/>
      <c r="BC3" s="155"/>
      <c r="BD3" s="155"/>
      <c r="BE3" s="157"/>
      <c r="BF3" s="154">
        <v>42705</v>
      </c>
      <c r="BG3" s="155"/>
      <c r="BH3" s="155"/>
      <c r="BI3" s="155"/>
      <c r="BJ3" s="155"/>
      <c r="BK3" s="155"/>
      <c r="BL3" s="155"/>
      <c r="BM3" s="156"/>
      <c r="BN3" s="143">
        <v>42736</v>
      </c>
      <c r="BO3" s="144"/>
      <c r="BP3" s="144"/>
      <c r="BQ3" s="144"/>
      <c r="BR3" s="144"/>
      <c r="BS3" s="144"/>
      <c r="BT3" s="144"/>
      <c r="BU3" s="145"/>
      <c r="BV3" s="139">
        <v>42767</v>
      </c>
      <c r="BW3" s="140"/>
      <c r="BX3" s="140"/>
      <c r="BY3" s="140"/>
      <c r="BZ3" s="140"/>
      <c r="CA3" s="140"/>
      <c r="CB3" s="140"/>
      <c r="CC3" s="141"/>
      <c r="CD3" s="136">
        <v>42795</v>
      </c>
      <c r="CE3" s="137"/>
      <c r="CF3" s="137"/>
      <c r="CG3" s="137"/>
      <c r="CH3" s="137"/>
      <c r="CI3" s="137"/>
      <c r="CJ3" s="137"/>
      <c r="CK3" s="138"/>
      <c r="CL3" s="136">
        <v>42826</v>
      </c>
      <c r="CM3" s="137"/>
      <c r="CN3" s="137"/>
      <c r="CO3" s="137"/>
      <c r="CP3" s="137"/>
      <c r="CQ3" s="137"/>
      <c r="CR3" s="137"/>
      <c r="CS3" s="138"/>
      <c r="CT3" s="136">
        <v>42856</v>
      </c>
      <c r="CU3" s="137"/>
      <c r="CV3" s="137"/>
      <c r="CW3" s="137"/>
      <c r="CX3" s="137"/>
      <c r="CY3" s="137"/>
      <c r="CZ3" s="137"/>
      <c r="DA3" s="138"/>
      <c r="DB3" s="160">
        <v>42887</v>
      </c>
      <c r="DC3" s="161"/>
      <c r="DD3" s="161"/>
      <c r="DE3" s="161"/>
      <c r="DF3" s="161"/>
      <c r="DG3" s="44"/>
      <c r="DH3" s="44"/>
      <c r="DI3" s="44"/>
      <c r="DJ3" s="131" t="s">
        <v>45</v>
      </c>
      <c r="DK3" s="132"/>
      <c r="DL3" s="132"/>
      <c r="DM3" s="132"/>
      <c r="DN3" s="132"/>
      <c r="DO3" s="132"/>
      <c r="DP3" s="132"/>
      <c r="DQ3" s="133"/>
      <c r="DR3" s="162" t="s">
        <v>46</v>
      </c>
      <c r="DS3" s="163"/>
      <c r="DT3" s="163"/>
      <c r="DU3" s="163"/>
      <c r="DV3" s="163"/>
      <c r="DW3" s="163"/>
      <c r="DX3" s="163"/>
      <c r="DY3" s="164"/>
      <c r="DZ3" s="143">
        <v>42979</v>
      </c>
      <c r="EA3" s="167"/>
      <c r="EB3" s="167"/>
      <c r="EC3" s="167"/>
      <c r="ED3" s="167"/>
      <c r="EE3" s="167"/>
      <c r="EF3" s="167"/>
      <c r="EG3" s="167"/>
      <c r="EH3" s="154">
        <v>43009</v>
      </c>
      <c r="EI3" s="155"/>
      <c r="EJ3" s="155"/>
      <c r="EK3" s="155"/>
      <c r="EL3" s="155"/>
      <c r="EM3" s="155"/>
      <c r="EN3" s="155"/>
      <c r="EO3" s="156"/>
      <c r="EP3" s="143">
        <v>43040</v>
      </c>
      <c r="EQ3" s="144"/>
      <c r="ER3" s="144"/>
      <c r="ES3" s="144"/>
      <c r="ET3" s="144"/>
      <c r="EU3" s="144"/>
      <c r="EV3" s="144"/>
      <c r="EW3" s="144"/>
      <c r="EX3" s="126">
        <v>43070</v>
      </c>
      <c r="EY3" s="127"/>
      <c r="EZ3" s="127"/>
      <c r="FA3" s="127"/>
      <c r="FB3" s="127"/>
      <c r="FC3" s="127"/>
      <c r="FD3" s="127"/>
      <c r="FE3" s="127"/>
    </row>
    <row r="4" spans="1:161" ht="36" customHeight="1" x14ac:dyDescent="0.35">
      <c r="A4" s="149" t="s">
        <v>0</v>
      </c>
      <c r="B4" s="124" t="s">
        <v>1</v>
      </c>
      <c r="C4" s="124" t="s">
        <v>2</v>
      </c>
      <c r="D4" s="124" t="s">
        <v>1</v>
      </c>
      <c r="E4" s="124" t="s">
        <v>1</v>
      </c>
      <c r="F4" s="124" t="s">
        <v>2</v>
      </c>
      <c r="G4" s="124" t="s">
        <v>1</v>
      </c>
      <c r="H4" s="124" t="s">
        <v>2</v>
      </c>
      <c r="I4" s="124" t="s">
        <v>1</v>
      </c>
      <c r="J4" s="124" t="s">
        <v>2</v>
      </c>
      <c r="K4" s="124" t="s">
        <v>1</v>
      </c>
      <c r="L4" s="124" t="s">
        <v>2</v>
      </c>
      <c r="M4" s="124" t="s">
        <v>1</v>
      </c>
      <c r="N4" s="124" t="s">
        <v>2</v>
      </c>
      <c r="O4" s="124" t="s">
        <v>1</v>
      </c>
      <c r="P4" s="124" t="s">
        <v>2</v>
      </c>
      <c r="Q4" s="124" t="s">
        <v>1</v>
      </c>
      <c r="R4" s="124" t="s">
        <v>2</v>
      </c>
      <c r="S4" s="124" t="s">
        <v>1</v>
      </c>
      <c r="T4" s="124" t="s">
        <v>2</v>
      </c>
      <c r="U4" s="124" t="s">
        <v>1</v>
      </c>
      <c r="V4" s="124" t="s">
        <v>2</v>
      </c>
      <c r="W4" s="124" t="s">
        <v>1</v>
      </c>
      <c r="X4" s="124" t="s">
        <v>2</v>
      </c>
      <c r="Y4" s="124" t="s">
        <v>1</v>
      </c>
      <c r="Z4" s="124" t="s">
        <v>2</v>
      </c>
      <c r="AA4" s="124" t="s">
        <v>1</v>
      </c>
      <c r="AB4" s="124" t="s">
        <v>2</v>
      </c>
      <c r="AC4" s="124" t="s">
        <v>1</v>
      </c>
      <c r="AD4" s="124" t="s">
        <v>2</v>
      </c>
      <c r="AE4" s="124" t="s">
        <v>1</v>
      </c>
      <c r="AF4" s="124" t="s">
        <v>2</v>
      </c>
      <c r="AG4" s="124" t="s">
        <v>1</v>
      </c>
      <c r="AH4" s="124" t="s">
        <v>2</v>
      </c>
      <c r="AI4" s="124" t="s">
        <v>1</v>
      </c>
      <c r="AJ4" s="124" t="s">
        <v>2</v>
      </c>
      <c r="AK4" s="124" t="s">
        <v>1</v>
      </c>
      <c r="AL4" s="124" t="s">
        <v>2</v>
      </c>
      <c r="AM4" s="124" t="s">
        <v>1</v>
      </c>
      <c r="AN4" s="124" t="s">
        <v>2</v>
      </c>
      <c r="AO4" s="124" t="s">
        <v>1</v>
      </c>
      <c r="AP4" s="124" t="s">
        <v>2</v>
      </c>
      <c r="AQ4" s="124" t="s">
        <v>1</v>
      </c>
      <c r="AR4" s="124" t="s">
        <v>2</v>
      </c>
      <c r="AS4" s="124" t="s">
        <v>1</v>
      </c>
      <c r="AT4" s="124" t="s">
        <v>2</v>
      </c>
      <c r="AU4" s="124" t="s">
        <v>1</v>
      </c>
      <c r="AV4" s="124" t="s">
        <v>2</v>
      </c>
      <c r="AW4" s="124" t="s">
        <v>38</v>
      </c>
      <c r="AX4" s="124" t="s">
        <v>1</v>
      </c>
      <c r="AY4" s="124" t="s">
        <v>2</v>
      </c>
      <c r="AZ4" s="124" t="s">
        <v>1</v>
      </c>
      <c r="BA4" s="124" t="s">
        <v>2</v>
      </c>
      <c r="BB4" s="124" t="s">
        <v>35</v>
      </c>
      <c r="BC4" s="124" t="s">
        <v>36</v>
      </c>
      <c r="BD4" s="124" t="s">
        <v>37</v>
      </c>
      <c r="BE4" s="124" t="s">
        <v>38</v>
      </c>
      <c r="BF4" s="124" t="s">
        <v>1</v>
      </c>
      <c r="BG4" s="124" t="s">
        <v>2</v>
      </c>
      <c r="BH4" s="124" t="s">
        <v>1</v>
      </c>
      <c r="BI4" s="124" t="s">
        <v>2</v>
      </c>
      <c r="BJ4" s="124" t="s">
        <v>35</v>
      </c>
      <c r="BK4" s="124" t="s">
        <v>36</v>
      </c>
      <c r="BL4" s="124" t="s">
        <v>37</v>
      </c>
      <c r="BM4" s="124" t="s">
        <v>38</v>
      </c>
      <c r="BN4" s="142" t="s">
        <v>1</v>
      </c>
      <c r="BO4" s="142" t="s">
        <v>2</v>
      </c>
      <c r="BP4" s="142" t="s">
        <v>1</v>
      </c>
      <c r="BQ4" s="142" t="s">
        <v>2</v>
      </c>
      <c r="BR4" s="142" t="s">
        <v>35</v>
      </c>
      <c r="BS4" s="142" t="s">
        <v>36</v>
      </c>
      <c r="BT4" s="142" t="s">
        <v>37</v>
      </c>
      <c r="BU4" s="142" t="s">
        <v>38</v>
      </c>
      <c r="BV4" s="124" t="s">
        <v>1</v>
      </c>
      <c r="BW4" s="124" t="s">
        <v>2</v>
      </c>
      <c r="BX4" s="124" t="s">
        <v>1</v>
      </c>
      <c r="BY4" s="124" t="s">
        <v>2</v>
      </c>
      <c r="BZ4" s="124" t="s">
        <v>35</v>
      </c>
      <c r="CA4" s="124" t="s">
        <v>36</v>
      </c>
      <c r="CB4" s="124" t="s">
        <v>37</v>
      </c>
      <c r="CC4" s="124" t="s">
        <v>38</v>
      </c>
      <c r="CD4" s="124" t="s">
        <v>1</v>
      </c>
      <c r="CE4" s="124" t="s">
        <v>2</v>
      </c>
      <c r="CF4" s="124" t="s">
        <v>1</v>
      </c>
      <c r="CG4" s="124" t="s">
        <v>2</v>
      </c>
      <c r="CH4" s="124" t="s">
        <v>35</v>
      </c>
      <c r="CI4" s="124" t="s">
        <v>36</v>
      </c>
      <c r="CJ4" s="124" t="s">
        <v>37</v>
      </c>
      <c r="CK4" s="124" t="s">
        <v>38</v>
      </c>
      <c r="CL4" s="124" t="s">
        <v>1</v>
      </c>
      <c r="CM4" s="124" t="s">
        <v>2</v>
      </c>
      <c r="CN4" s="124" t="s">
        <v>1</v>
      </c>
      <c r="CO4" s="124" t="s">
        <v>2</v>
      </c>
      <c r="CP4" s="124" t="s">
        <v>35</v>
      </c>
      <c r="CQ4" s="124" t="s">
        <v>36</v>
      </c>
      <c r="CR4" s="124" t="s">
        <v>37</v>
      </c>
      <c r="CS4" s="124" t="s">
        <v>38</v>
      </c>
      <c r="CT4" s="134" t="s">
        <v>1</v>
      </c>
      <c r="CU4" s="134" t="s">
        <v>2</v>
      </c>
      <c r="CV4" s="134" t="s">
        <v>1</v>
      </c>
      <c r="CW4" s="134" t="s">
        <v>2</v>
      </c>
      <c r="CX4" s="134" t="s">
        <v>35</v>
      </c>
      <c r="CY4" s="134" t="s">
        <v>36</v>
      </c>
      <c r="CZ4" s="134" t="s">
        <v>37</v>
      </c>
      <c r="DA4" s="134" t="s">
        <v>38</v>
      </c>
      <c r="DB4" s="124" t="s">
        <v>1</v>
      </c>
      <c r="DC4" s="124" t="s">
        <v>2</v>
      </c>
      <c r="DD4" s="124" t="s">
        <v>1</v>
      </c>
      <c r="DE4" s="124" t="s">
        <v>2</v>
      </c>
      <c r="DF4" s="124" t="s">
        <v>35</v>
      </c>
      <c r="DG4" s="124" t="s">
        <v>36</v>
      </c>
      <c r="DH4" s="124" t="s">
        <v>37</v>
      </c>
      <c r="DI4" s="124" t="s">
        <v>38</v>
      </c>
      <c r="DJ4" s="125" t="s">
        <v>1</v>
      </c>
      <c r="DK4" s="125" t="s">
        <v>2</v>
      </c>
      <c r="DL4" s="125" t="s">
        <v>1</v>
      </c>
      <c r="DM4" s="125" t="s">
        <v>2</v>
      </c>
      <c r="DN4" s="125" t="s">
        <v>35</v>
      </c>
      <c r="DO4" s="128" t="s">
        <v>36</v>
      </c>
      <c r="DP4" s="128" t="s">
        <v>37</v>
      </c>
      <c r="DQ4" s="128" t="s">
        <v>38</v>
      </c>
      <c r="DR4" s="130" t="s">
        <v>1</v>
      </c>
      <c r="DS4" s="130" t="s">
        <v>2</v>
      </c>
      <c r="DT4" s="130" t="s">
        <v>1</v>
      </c>
      <c r="DU4" s="130" t="s">
        <v>2</v>
      </c>
      <c r="DV4" s="130" t="s">
        <v>35</v>
      </c>
      <c r="DW4" s="129" t="s">
        <v>36</v>
      </c>
      <c r="DX4" s="129" t="s">
        <v>37</v>
      </c>
      <c r="DY4" s="129" t="s">
        <v>38</v>
      </c>
      <c r="DZ4" s="159" t="s">
        <v>1</v>
      </c>
      <c r="EA4" s="159" t="s">
        <v>2</v>
      </c>
      <c r="EB4" s="159" t="s">
        <v>1</v>
      </c>
      <c r="EC4" s="159" t="s">
        <v>2</v>
      </c>
      <c r="ED4" s="159" t="s">
        <v>35</v>
      </c>
      <c r="EE4" s="166" t="s">
        <v>36</v>
      </c>
      <c r="EF4" s="166" t="s">
        <v>37</v>
      </c>
      <c r="EG4" s="166" t="s">
        <v>38</v>
      </c>
      <c r="EH4" s="158" t="s">
        <v>1</v>
      </c>
      <c r="EI4" s="158" t="s">
        <v>2</v>
      </c>
      <c r="EJ4" s="158" t="s">
        <v>1</v>
      </c>
      <c r="EK4" s="158" t="s">
        <v>2</v>
      </c>
      <c r="EL4" s="158" t="s">
        <v>35</v>
      </c>
      <c r="EM4" s="158" t="s">
        <v>36</v>
      </c>
      <c r="EN4" s="158" t="s">
        <v>37</v>
      </c>
      <c r="EO4" s="158" t="s">
        <v>38</v>
      </c>
      <c r="EP4" s="142" t="s">
        <v>1</v>
      </c>
      <c r="EQ4" s="142" t="s">
        <v>2</v>
      </c>
      <c r="ER4" s="142" t="s">
        <v>1</v>
      </c>
      <c r="ES4" s="142" t="s">
        <v>2</v>
      </c>
      <c r="ET4" s="142" t="s">
        <v>35</v>
      </c>
      <c r="EU4" s="142" t="s">
        <v>36</v>
      </c>
      <c r="EV4" s="80" t="s">
        <v>37</v>
      </c>
      <c r="EW4" s="80" t="s">
        <v>38</v>
      </c>
      <c r="EX4" s="123" t="s">
        <v>1</v>
      </c>
      <c r="EY4" s="123" t="s">
        <v>2</v>
      </c>
      <c r="EZ4" s="123" t="s">
        <v>1</v>
      </c>
      <c r="FA4" s="123" t="s">
        <v>2</v>
      </c>
      <c r="FB4" s="123" t="s">
        <v>35</v>
      </c>
      <c r="FC4" s="124" t="s">
        <v>36</v>
      </c>
      <c r="FD4" s="124" t="s">
        <v>37</v>
      </c>
      <c r="FE4" s="124" t="s">
        <v>38</v>
      </c>
    </row>
    <row r="5" spans="1:161" ht="15" customHeight="1" x14ac:dyDescent="0.35">
      <c r="A5" s="15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35"/>
      <c r="CU5" s="135"/>
      <c r="CV5" s="135"/>
      <c r="CW5" s="135"/>
      <c r="CX5" s="135"/>
      <c r="CY5" s="135"/>
      <c r="CZ5" s="135"/>
      <c r="DA5" s="135"/>
      <c r="DB5" s="125"/>
      <c r="DC5" s="125"/>
      <c r="DD5" s="125"/>
      <c r="DE5" s="125"/>
      <c r="DF5" s="125"/>
      <c r="DG5" s="125"/>
      <c r="DH5" s="125"/>
      <c r="DI5" s="125"/>
      <c r="DJ5" s="123"/>
      <c r="DK5" s="123"/>
      <c r="DL5" s="123"/>
      <c r="DM5" s="123"/>
      <c r="DN5" s="123"/>
      <c r="DO5" s="125"/>
      <c r="DP5" s="125"/>
      <c r="DQ5" s="125"/>
      <c r="DR5" s="165"/>
      <c r="DS5" s="165"/>
      <c r="DT5" s="165"/>
      <c r="DU5" s="165"/>
      <c r="DV5" s="165"/>
      <c r="DW5" s="130"/>
      <c r="DX5" s="130"/>
      <c r="DY5" s="130"/>
      <c r="DZ5" s="168"/>
      <c r="EA5" s="168"/>
      <c r="EB5" s="168"/>
      <c r="EC5" s="168"/>
      <c r="ED5" s="168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25"/>
      <c r="EQ5" s="125"/>
      <c r="ER5" s="125"/>
      <c r="ES5" s="125"/>
      <c r="ET5" s="125"/>
      <c r="EU5" s="125"/>
      <c r="EV5" s="79"/>
      <c r="EW5" s="79"/>
      <c r="EX5" s="123"/>
      <c r="EY5" s="123"/>
      <c r="EZ5" s="123"/>
      <c r="FA5" s="123"/>
      <c r="FB5" s="123"/>
      <c r="FC5" s="125"/>
      <c r="FD5" s="125"/>
      <c r="FE5" s="125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44</v>
      </c>
      <c r="DH11" s="33" t="s">
        <v>44</v>
      </c>
      <c r="DI11" s="33" t="s">
        <v>44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42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39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40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43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44</v>
      </c>
      <c r="DC38" s="2" t="s">
        <v>44</v>
      </c>
      <c r="DD38" s="41" t="s">
        <v>44</v>
      </c>
      <c r="DE38" s="2" t="s">
        <v>44</v>
      </c>
      <c r="DF38" s="28"/>
      <c r="DG38" s="29" t="s">
        <v>44</v>
      </c>
      <c r="DH38" s="29" t="s">
        <v>44</v>
      </c>
      <c r="DI38" s="29" t="s">
        <v>44</v>
      </c>
      <c r="DJ38" s="41" t="s">
        <v>44</v>
      </c>
      <c r="DK38" s="2" t="s">
        <v>44</v>
      </c>
      <c r="DL38" s="41" t="s">
        <v>44</v>
      </c>
      <c r="DM38" s="2" t="s">
        <v>44</v>
      </c>
      <c r="DN38" s="28"/>
      <c r="DO38" s="29" t="s">
        <v>44</v>
      </c>
      <c r="DP38" s="29" t="s">
        <v>44</v>
      </c>
      <c r="DQ38" s="29" t="s">
        <v>44</v>
      </c>
      <c r="EH38" s="60" t="s">
        <v>44</v>
      </c>
      <c r="EI38" s="59" t="s">
        <v>44</v>
      </c>
      <c r="EJ38" s="60" t="s">
        <v>44</v>
      </c>
      <c r="EK38" s="59" t="s">
        <v>44</v>
      </c>
      <c r="EL38" s="61"/>
      <c r="EM38" s="62" t="s">
        <v>44</v>
      </c>
      <c r="EN38" s="62" t="s">
        <v>44</v>
      </c>
      <c r="EO38" s="62" t="s">
        <v>44</v>
      </c>
      <c r="EX38" s="76" t="s">
        <v>44</v>
      </c>
      <c r="EY38" s="2" t="s">
        <v>44</v>
      </c>
      <c r="EZ38" s="76" t="s">
        <v>44</v>
      </c>
      <c r="FA38" s="2" t="s">
        <v>44</v>
      </c>
      <c r="FB38" s="28"/>
      <c r="FC38" s="29" t="s">
        <v>44</v>
      </c>
      <c r="FD38" s="29" t="s">
        <v>44</v>
      </c>
      <c r="FE38" s="29" t="s">
        <v>44</v>
      </c>
    </row>
    <row r="39" spans="1:161" x14ac:dyDescent="0.35">
      <c r="EH39" s="60" t="s">
        <v>44</v>
      </c>
      <c r="EI39" s="59" t="s">
        <v>44</v>
      </c>
      <c r="EJ39" s="60" t="s">
        <v>44</v>
      </c>
      <c r="EK39" s="59" t="s">
        <v>44</v>
      </c>
      <c r="EL39" s="61"/>
      <c r="EM39" s="62" t="s">
        <v>44</v>
      </c>
      <c r="EN39" s="62" t="s">
        <v>44</v>
      </c>
      <c r="EO39" s="62" t="s">
        <v>44</v>
      </c>
    </row>
    <row r="40" spans="1:161" x14ac:dyDescent="0.35">
      <c r="EH40" s="60" t="s">
        <v>44</v>
      </c>
      <c r="EI40" s="59" t="s">
        <v>44</v>
      </c>
      <c r="EJ40" s="60" t="s">
        <v>44</v>
      </c>
      <c r="EK40" s="59" t="s">
        <v>44</v>
      </c>
      <c r="EL40" s="61"/>
      <c r="EM40" s="62" t="s">
        <v>44</v>
      </c>
      <c r="EN40" s="62" t="s">
        <v>44</v>
      </c>
      <c r="EO40" s="62" t="s">
        <v>44</v>
      </c>
    </row>
    <row r="41" spans="1:161" x14ac:dyDescent="0.35">
      <c r="EH41" s="60" t="s">
        <v>44</v>
      </c>
      <c r="EI41" s="59" t="s">
        <v>44</v>
      </c>
      <c r="EJ41" s="60" t="s">
        <v>44</v>
      </c>
      <c r="EK41" s="59" t="s">
        <v>44</v>
      </c>
      <c r="EL41" s="61"/>
      <c r="EM41" s="62" t="s">
        <v>44</v>
      </c>
      <c r="EN41" s="62" t="s">
        <v>44</v>
      </c>
      <c r="EO41" s="62" t="s">
        <v>44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2" priority="29" stopIfTrue="1">
      <formula>$A$1="N"</formula>
    </cfRule>
  </conditionalFormatting>
  <conditionalFormatting sqref="BB4:BB5">
    <cfRule type="expression" dxfId="31" priority="28" stopIfTrue="1">
      <formula>$A$1="N"</formula>
    </cfRule>
  </conditionalFormatting>
  <conditionalFormatting sqref="BB34">
    <cfRule type="expression" dxfId="30" priority="27" stopIfTrue="1">
      <formula>$A$1="N"</formula>
    </cfRule>
  </conditionalFormatting>
  <conditionalFormatting sqref="BJ6:BJ33 BJ35:BJ37">
    <cfRule type="expression" dxfId="29" priority="26" stopIfTrue="1">
      <formula>$A$1="N"</formula>
    </cfRule>
  </conditionalFormatting>
  <conditionalFormatting sqref="BJ4:BJ5">
    <cfRule type="expression" dxfId="28" priority="25" stopIfTrue="1">
      <formula>$A$1="N"</formula>
    </cfRule>
  </conditionalFormatting>
  <conditionalFormatting sqref="BJ34">
    <cfRule type="expression" dxfId="27" priority="24" stopIfTrue="1">
      <formula>$A$1="N"</formula>
    </cfRule>
  </conditionalFormatting>
  <conditionalFormatting sqref="BR6:BR33 BR35:BR37">
    <cfRule type="expression" dxfId="26" priority="23" stopIfTrue="1">
      <formula>$A$1="N"</formula>
    </cfRule>
  </conditionalFormatting>
  <conditionalFormatting sqref="BR4:BR5">
    <cfRule type="expression" dxfId="25" priority="22" stopIfTrue="1">
      <formula>$A$1="N"</formula>
    </cfRule>
  </conditionalFormatting>
  <conditionalFormatting sqref="BR34">
    <cfRule type="expression" dxfId="24" priority="21" stopIfTrue="1">
      <formula>$A$1="N"</formula>
    </cfRule>
  </conditionalFormatting>
  <conditionalFormatting sqref="BZ6:BZ33 BZ35:BZ36">
    <cfRule type="expression" dxfId="23" priority="20" stopIfTrue="1">
      <formula>$A$1="N"</formula>
    </cfRule>
  </conditionalFormatting>
  <conditionalFormatting sqref="BZ4:BZ5">
    <cfRule type="expression" dxfId="22" priority="19" stopIfTrue="1">
      <formula>$A$1="N"</formula>
    </cfRule>
  </conditionalFormatting>
  <conditionalFormatting sqref="BZ34">
    <cfRule type="expression" dxfId="21" priority="18" stopIfTrue="1">
      <formula>$A$1="N"</formula>
    </cfRule>
  </conditionalFormatting>
  <conditionalFormatting sqref="BZ37">
    <cfRule type="expression" dxfId="20" priority="17" stopIfTrue="1">
      <formula>$A$1="N"</formula>
    </cfRule>
  </conditionalFormatting>
  <conditionalFormatting sqref="CH6:CH37">
    <cfRule type="expression" dxfId="19" priority="16" stopIfTrue="1">
      <formula>$A$1="N"</formula>
    </cfRule>
  </conditionalFormatting>
  <conditionalFormatting sqref="CH4:CH5">
    <cfRule type="expression" dxfId="18" priority="15" stopIfTrue="1">
      <formula>$A$1="N"</formula>
    </cfRule>
  </conditionalFormatting>
  <conditionalFormatting sqref="CP6:CP37">
    <cfRule type="expression" dxfId="17" priority="14" stopIfTrue="1">
      <formula>$A$1="N"</formula>
    </cfRule>
  </conditionalFormatting>
  <conditionalFormatting sqref="CP4:CP5">
    <cfRule type="expression" dxfId="16" priority="13" stopIfTrue="1">
      <formula>$A$1="N"</formula>
    </cfRule>
  </conditionalFormatting>
  <conditionalFormatting sqref="DF6:DF30 DF32:DF38">
    <cfRule type="expression" dxfId="15" priority="12" stopIfTrue="1">
      <formula>$A$1="N"</formula>
    </cfRule>
  </conditionalFormatting>
  <conditionalFormatting sqref="DF4:DF5">
    <cfRule type="expression" dxfId="14" priority="11" stopIfTrue="1">
      <formula>$A$1="N"</formula>
    </cfRule>
  </conditionalFormatting>
  <conditionalFormatting sqref="DF31">
    <cfRule type="expression" dxfId="13" priority="10" stopIfTrue="1">
      <formula>$A$1="N"</formula>
    </cfRule>
  </conditionalFormatting>
  <conditionalFormatting sqref="DN6:DN22 DN24:DN33 DN38 DN35:DN36">
    <cfRule type="expression" dxfId="12" priority="9" stopIfTrue="1">
      <formula>$A$1="N"</formula>
    </cfRule>
  </conditionalFormatting>
  <conditionalFormatting sqref="DN4:DN5">
    <cfRule type="expression" dxfId="11" priority="8" stopIfTrue="1">
      <formula>$A$1="N"</formula>
    </cfRule>
  </conditionalFormatting>
  <conditionalFormatting sqref="DN23">
    <cfRule type="expression" dxfId="10" priority="7" stopIfTrue="1">
      <formula>$A$1="N"</formula>
    </cfRule>
  </conditionalFormatting>
  <conditionalFormatting sqref="DN37">
    <cfRule type="expression" dxfId="9" priority="6" stopIfTrue="1">
      <formula>$A$1="N"</formula>
    </cfRule>
  </conditionalFormatting>
  <conditionalFormatting sqref="DN34">
    <cfRule type="expression" dxfId="8" priority="5" stopIfTrue="1">
      <formula>$A$1="N"</formula>
    </cfRule>
  </conditionalFormatting>
  <conditionalFormatting sqref="ET6:ET37">
    <cfRule type="expression" dxfId="7" priority="4" stopIfTrue="1">
      <formula>$A$1="N"</formula>
    </cfRule>
  </conditionalFormatting>
  <conditionalFormatting sqref="ET4">
    <cfRule type="expression" dxfId="6" priority="3" stopIfTrue="1">
      <formula>$A$1="N"</formula>
    </cfRule>
  </conditionalFormatting>
  <conditionalFormatting sqref="FB6:FB38">
    <cfRule type="expression" dxfId="5" priority="2" stopIfTrue="1">
      <formula>$A$1="N"</formula>
    </cfRule>
  </conditionalFormatting>
  <conditionalFormatting sqref="FB4:FB5">
    <cfRule type="expression" dxfId="4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174" t="s">
        <v>47</v>
      </c>
      <c r="C1" s="174"/>
      <c r="D1" s="174"/>
      <c r="E1" s="174"/>
      <c r="F1" s="174" t="s">
        <v>48</v>
      </c>
      <c r="G1" s="174"/>
      <c r="H1" s="174"/>
      <c r="I1" s="174"/>
      <c r="J1" s="169" t="s">
        <v>47</v>
      </c>
      <c r="K1" s="170"/>
      <c r="L1" s="169" t="s">
        <v>48</v>
      </c>
      <c r="M1" s="170"/>
    </row>
    <row r="2" spans="1:13" ht="18.75" customHeight="1" x14ac:dyDescent="0.35">
      <c r="A2" s="171" t="s">
        <v>0</v>
      </c>
      <c r="B2" s="173" t="s">
        <v>50</v>
      </c>
      <c r="C2" s="173"/>
      <c r="D2" s="173" t="s">
        <v>37</v>
      </c>
      <c r="E2" s="173"/>
      <c r="F2" s="173" t="s">
        <v>50</v>
      </c>
      <c r="G2" s="173"/>
      <c r="H2" s="173" t="s">
        <v>37</v>
      </c>
      <c r="I2" s="173"/>
      <c r="J2" s="173" t="s">
        <v>53</v>
      </c>
      <c r="K2" s="173" t="s">
        <v>2</v>
      </c>
      <c r="L2" s="173" t="s">
        <v>53</v>
      </c>
      <c r="M2" s="173" t="s">
        <v>2</v>
      </c>
    </row>
    <row r="3" spans="1:13" ht="111" x14ac:dyDescent="0.35">
      <c r="A3" s="172"/>
      <c r="B3" s="96" t="s">
        <v>54</v>
      </c>
      <c r="C3" s="96" t="s">
        <v>55</v>
      </c>
      <c r="D3" s="96" t="s">
        <v>54</v>
      </c>
      <c r="E3" s="96" t="s">
        <v>55</v>
      </c>
      <c r="F3" s="96" t="s">
        <v>54</v>
      </c>
      <c r="G3" s="96" t="s">
        <v>55</v>
      </c>
      <c r="H3" s="96" t="s">
        <v>54</v>
      </c>
      <c r="I3" s="96" t="s">
        <v>55</v>
      </c>
      <c r="J3" s="173"/>
      <c r="K3" s="173"/>
      <c r="L3" s="173"/>
      <c r="M3" s="173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41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56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57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58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39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40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59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3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0" t="s">
        <v>60</v>
      </c>
      <c r="B1" s="180" t="s">
        <v>47</v>
      </c>
      <c r="C1" s="180"/>
      <c r="D1" s="180"/>
      <c r="E1" s="180"/>
      <c r="F1" s="180" t="s">
        <v>48</v>
      </c>
      <c r="G1" s="180"/>
      <c r="H1" s="180"/>
      <c r="I1" s="180"/>
      <c r="J1" s="183" t="s">
        <v>61</v>
      </c>
      <c r="K1" s="184"/>
      <c r="L1" s="184"/>
      <c r="M1" s="185"/>
      <c r="N1" s="183" t="s">
        <v>49</v>
      </c>
      <c r="O1" s="184"/>
      <c r="P1" s="184"/>
      <c r="Q1" s="184"/>
      <c r="R1" s="184"/>
      <c r="S1" s="185"/>
      <c r="T1" s="178" t="s">
        <v>47</v>
      </c>
      <c r="U1" s="186"/>
      <c r="V1" s="178" t="s">
        <v>48</v>
      </c>
      <c r="W1" s="186"/>
      <c r="X1" s="181" t="s">
        <v>61</v>
      </c>
      <c r="Y1" s="182"/>
    </row>
    <row r="2" spans="1:25" ht="18.75" customHeight="1" x14ac:dyDescent="0.35">
      <c r="A2" s="188" t="s">
        <v>0</v>
      </c>
      <c r="B2" s="177" t="s">
        <v>50</v>
      </c>
      <c r="C2" s="177"/>
      <c r="D2" s="177" t="s">
        <v>37</v>
      </c>
      <c r="E2" s="177"/>
      <c r="F2" s="177" t="s">
        <v>50</v>
      </c>
      <c r="G2" s="177"/>
      <c r="H2" s="177" t="s">
        <v>37</v>
      </c>
      <c r="I2" s="177"/>
      <c r="J2" s="178" t="s">
        <v>62</v>
      </c>
      <c r="K2" s="179"/>
      <c r="L2" s="178" t="s">
        <v>51</v>
      </c>
      <c r="M2" s="179"/>
      <c r="N2" s="175" t="s">
        <v>35</v>
      </c>
      <c r="O2" s="175" t="s">
        <v>36</v>
      </c>
      <c r="P2" s="175" t="s">
        <v>37</v>
      </c>
      <c r="Q2" s="175" t="s">
        <v>52</v>
      </c>
      <c r="R2" s="175" t="s">
        <v>51</v>
      </c>
      <c r="S2" s="175" t="s">
        <v>38</v>
      </c>
      <c r="T2" s="177" t="s">
        <v>53</v>
      </c>
      <c r="U2" s="177" t="s">
        <v>2</v>
      </c>
      <c r="V2" s="177" t="s">
        <v>53</v>
      </c>
      <c r="W2" s="177" t="s">
        <v>2</v>
      </c>
      <c r="X2" s="175" t="s">
        <v>63</v>
      </c>
      <c r="Y2" s="175" t="s">
        <v>64</v>
      </c>
    </row>
    <row r="3" spans="1:25" ht="111" x14ac:dyDescent="0.35">
      <c r="A3" s="189"/>
      <c r="B3" s="105" t="s">
        <v>54</v>
      </c>
      <c r="C3" s="105" t="s">
        <v>55</v>
      </c>
      <c r="D3" s="105" t="s">
        <v>54</v>
      </c>
      <c r="E3" s="105" t="s">
        <v>55</v>
      </c>
      <c r="F3" s="105" t="s">
        <v>54</v>
      </c>
      <c r="G3" s="105" t="s">
        <v>55</v>
      </c>
      <c r="H3" s="105" t="s">
        <v>54</v>
      </c>
      <c r="I3" s="105" t="s">
        <v>55</v>
      </c>
      <c r="J3" s="105" t="s">
        <v>54</v>
      </c>
      <c r="K3" s="105" t="s">
        <v>55</v>
      </c>
      <c r="L3" s="105" t="s">
        <v>54</v>
      </c>
      <c r="M3" s="105" t="s">
        <v>55</v>
      </c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187"/>
      <c r="Y3" s="187"/>
    </row>
    <row r="4" spans="1:25" s="88" customFormat="1" x14ac:dyDescent="0.35">
      <c r="A4" s="99" t="s">
        <v>3</v>
      </c>
      <c r="B4" s="106">
        <v>2293.5</v>
      </c>
      <c r="C4" s="106">
        <v>1576.75</v>
      </c>
      <c r="D4" s="106">
        <v>1668</v>
      </c>
      <c r="E4" s="106">
        <v>1547.25</v>
      </c>
      <c r="F4" s="106">
        <v>1488</v>
      </c>
      <c r="G4" s="106">
        <v>1074.5</v>
      </c>
      <c r="H4" s="106">
        <v>1116</v>
      </c>
      <c r="I4" s="106">
        <v>1193.5</v>
      </c>
      <c r="J4" s="104"/>
      <c r="K4" s="104"/>
      <c r="L4" s="104"/>
      <c r="M4" s="104"/>
      <c r="N4" s="104"/>
      <c r="O4" s="103" t="s">
        <v>44</v>
      </c>
      <c r="P4" s="103" t="s">
        <v>44</v>
      </c>
      <c r="Q4" s="103" t="s">
        <v>44</v>
      </c>
      <c r="R4" s="103" t="s">
        <v>44</v>
      </c>
      <c r="S4" s="103" t="s">
        <v>44</v>
      </c>
      <c r="T4" s="107">
        <v>0.68748637453673422</v>
      </c>
      <c r="U4" s="107">
        <v>0.9276079136690647</v>
      </c>
      <c r="V4" s="107">
        <v>0.72211021505376349</v>
      </c>
      <c r="W4" s="107">
        <v>1.0694444444444444</v>
      </c>
      <c r="X4" s="107" t="s">
        <v>44</v>
      </c>
      <c r="Y4" s="107" t="s">
        <v>44</v>
      </c>
    </row>
    <row r="5" spans="1:25" s="88" customFormat="1" x14ac:dyDescent="0.35">
      <c r="A5" s="99" t="s">
        <v>4</v>
      </c>
      <c r="B5" s="102">
        <v>1984.5</v>
      </c>
      <c r="C5" s="102">
        <v>1470.75</v>
      </c>
      <c r="D5" s="102">
        <v>2205</v>
      </c>
      <c r="E5" s="102">
        <v>2089.5</v>
      </c>
      <c r="F5" s="106">
        <v>1116</v>
      </c>
      <c r="G5" s="106">
        <v>1023</v>
      </c>
      <c r="H5" s="104">
        <v>1116</v>
      </c>
      <c r="I5" s="101">
        <v>1497.5</v>
      </c>
      <c r="J5" s="104"/>
      <c r="K5" s="104"/>
      <c r="L5" s="104"/>
      <c r="M5" s="104"/>
      <c r="N5" s="104"/>
      <c r="O5" s="103" t="s">
        <v>44</v>
      </c>
      <c r="P5" s="103" t="s">
        <v>44</v>
      </c>
      <c r="Q5" s="103" t="s">
        <v>44</v>
      </c>
      <c r="R5" s="103" t="s">
        <v>44</v>
      </c>
      <c r="S5" s="103" t="s">
        <v>44</v>
      </c>
      <c r="T5" s="107">
        <v>0.74111866969009821</v>
      </c>
      <c r="U5" s="107">
        <v>0.94761904761904758</v>
      </c>
      <c r="V5" s="107">
        <v>0.91666666666666663</v>
      </c>
      <c r="W5" s="107">
        <v>1.3418458781362008</v>
      </c>
      <c r="X5" s="107" t="s">
        <v>44</v>
      </c>
      <c r="Y5" s="107" t="s">
        <v>44</v>
      </c>
    </row>
    <row r="6" spans="1:25" s="88" customFormat="1" x14ac:dyDescent="0.35">
      <c r="A6" s="99" t="s">
        <v>5</v>
      </c>
      <c r="B6" s="106">
        <v>2211</v>
      </c>
      <c r="C6" s="106">
        <v>1767.75</v>
      </c>
      <c r="D6" s="106">
        <v>1206</v>
      </c>
      <c r="E6" s="106">
        <v>1469</v>
      </c>
      <c r="F6" s="106">
        <v>1488</v>
      </c>
      <c r="G6" s="106">
        <v>1139.5</v>
      </c>
      <c r="H6" s="104">
        <v>1116</v>
      </c>
      <c r="I6" s="101">
        <v>1514</v>
      </c>
      <c r="J6" s="104"/>
      <c r="K6" s="104"/>
      <c r="L6" s="104"/>
      <c r="M6" s="104"/>
      <c r="N6" s="104"/>
      <c r="O6" s="103" t="s">
        <v>44</v>
      </c>
      <c r="P6" s="103" t="s">
        <v>44</v>
      </c>
      <c r="Q6" s="103" t="s">
        <v>44</v>
      </c>
      <c r="R6" s="103" t="s">
        <v>44</v>
      </c>
      <c r="S6" s="103" t="s">
        <v>44</v>
      </c>
      <c r="T6" s="107">
        <v>0.79952510176390779</v>
      </c>
      <c r="U6" s="107">
        <v>1.2180762852404643</v>
      </c>
      <c r="V6" s="107">
        <v>0.76579301075268813</v>
      </c>
      <c r="W6" s="107">
        <v>1.3566308243727598</v>
      </c>
      <c r="X6" s="107" t="s">
        <v>44</v>
      </c>
      <c r="Y6" s="107" t="s">
        <v>44</v>
      </c>
    </row>
    <row r="7" spans="1:25" s="88" customFormat="1" x14ac:dyDescent="0.35">
      <c r="A7" s="99" t="s">
        <v>6</v>
      </c>
      <c r="B7" s="106">
        <v>1260</v>
      </c>
      <c r="C7" s="106">
        <v>1280.5</v>
      </c>
      <c r="D7" s="106">
        <v>1260</v>
      </c>
      <c r="E7" s="106">
        <v>1215.5</v>
      </c>
      <c r="F7" s="106">
        <v>744</v>
      </c>
      <c r="G7" s="106">
        <v>742.5</v>
      </c>
      <c r="H7" s="104">
        <v>744</v>
      </c>
      <c r="I7" s="101">
        <v>743.5</v>
      </c>
      <c r="J7" s="104"/>
      <c r="K7" s="104"/>
      <c r="L7" s="104"/>
      <c r="M7" s="104"/>
      <c r="N7" s="104"/>
      <c r="O7" s="103" t="s">
        <v>44</v>
      </c>
      <c r="P7" s="103" t="s">
        <v>44</v>
      </c>
      <c r="Q7" s="103" t="s">
        <v>44</v>
      </c>
      <c r="R7" s="103" t="s">
        <v>44</v>
      </c>
      <c r="S7" s="103" t="s">
        <v>44</v>
      </c>
      <c r="T7" s="107">
        <v>1.0162698412698412</v>
      </c>
      <c r="U7" s="107">
        <v>0.9646825396825397</v>
      </c>
      <c r="V7" s="107">
        <v>0.99798387096774188</v>
      </c>
      <c r="W7" s="107">
        <v>0.99932795698924726</v>
      </c>
      <c r="X7" s="107" t="s">
        <v>44</v>
      </c>
      <c r="Y7" s="107" t="s">
        <v>44</v>
      </c>
    </row>
    <row r="8" spans="1:25" s="88" customFormat="1" x14ac:dyDescent="0.35">
      <c r="A8" s="99" t="s">
        <v>7</v>
      </c>
      <c r="B8" s="106">
        <v>1215</v>
      </c>
      <c r="C8" s="106">
        <v>763</v>
      </c>
      <c r="D8" s="106">
        <v>1215</v>
      </c>
      <c r="E8" s="106">
        <v>1398</v>
      </c>
      <c r="F8" s="106">
        <v>744</v>
      </c>
      <c r="G8" s="106">
        <v>744</v>
      </c>
      <c r="H8" s="104">
        <v>744</v>
      </c>
      <c r="I8" s="101">
        <v>744</v>
      </c>
      <c r="J8" s="104"/>
      <c r="K8" s="104"/>
      <c r="L8" s="104"/>
      <c r="M8" s="104"/>
      <c r="N8" s="104"/>
      <c r="O8" s="103" t="s">
        <v>44</v>
      </c>
      <c r="P8" s="103" t="s">
        <v>44</v>
      </c>
      <c r="Q8" s="103" t="s">
        <v>44</v>
      </c>
      <c r="R8" s="103" t="s">
        <v>44</v>
      </c>
      <c r="S8" s="103" t="s">
        <v>44</v>
      </c>
      <c r="T8" s="107">
        <v>0.62798353909465021</v>
      </c>
      <c r="U8" s="107">
        <v>1.1506172839506172</v>
      </c>
      <c r="V8" s="107">
        <v>1</v>
      </c>
      <c r="W8" s="107">
        <v>1</v>
      </c>
      <c r="X8" s="107" t="s">
        <v>44</v>
      </c>
      <c r="Y8" s="107" t="s">
        <v>44</v>
      </c>
    </row>
    <row r="9" spans="1:25" s="88" customFormat="1" x14ac:dyDescent="0.35">
      <c r="A9" s="99" t="s">
        <v>8</v>
      </c>
      <c r="B9" s="106">
        <v>3156</v>
      </c>
      <c r="C9" s="106">
        <v>2556.5</v>
      </c>
      <c r="D9" s="106">
        <v>690</v>
      </c>
      <c r="E9" s="106">
        <v>568.5</v>
      </c>
      <c r="F9" s="106">
        <v>2232</v>
      </c>
      <c r="G9" s="106">
        <v>1881</v>
      </c>
      <c r="H9" s="104">
        <v>372</v>
      </c>
      <c r="I9" s="101">
        <v>550.5</v>
      </c>
      <c r="J9" s="104"/>
      <c r="K9" s="104"/>
      <c r="L9" s="104"/>
      <c r="M9" s="104"/>
      <c r="N9" s="104"/>
      <c r="O9" s="103" t="s">
        <v>44</v>
      </c>
      <c r="P9" s="103" t="s">
        <v>44</v>
      </c>
      <c r="Q9" s="103" t="s">
        <v>44</v>
      </c>
      <c r="R9" s="103" t="s">
        <v>44</v>
      </c>
      <c r="S9" s="103" t="s">
        <v>44</v>
      </c>
      <c r="T9" s="107">
        <v>0.81004435994930291</v>
      </c>
      <c r="U9" s="107">
        <v>0.82391304347826089</v>
      </c>
      <c r="V9" s="107">
        <v>0.842741935483871</v>
      </c>
      <c r="W9" s="107">
        <v>1.4798387096774193</v>
      </c>
      <c r="X9" s="107" t="s">
        <v>44</v>
      </c>
      <c r="Y9" s="107" t="s">
        <v>44</v>
      </c>
    </row>
    <row r="10" spans="1:25" s="88" customFormat="1" x14ac:dyDescent="0.35">
      <c r="A10" s="99" t="s">
        <v>9</v>
      </c>
      <c r="B10" s="106">
        <v>1930.5</v>
      </c>
      <c r="C10" s="106">
        <v>1379.5</v>
      </c>
      <c r="D10" s="106">
        <v>1501.5</v>
      </c>
      <c r="E10" s="106">
        <v>1637.5</v>
      </c>
      <c r="F10" s="106">
        <v>1116</v>
      </c>
      <c r="G10" s="106">
        <v>792</v>
      </c>
      <c r="H10" s="104">
        <v>744</v>
      </c>
      <c r="I10" s="101">
        <v>1469</v>
      </c>
      <c r="J10" s="104"/>
      <c r="K10" s="104"/>
      <c r="L10" s="104"/>
      <c r="M10" s="104"/>
      <c r="N10" s="104"/>
      <c r="O10" s="103" t="s">
        <v>44</v>
      </c>
      <c r="P10" s="103" t="s">
        <v>44</v>
      </c>
      <c r="Q10" s="103" t="s">
        <v>44</v>
      </c>
      <c r="R10" s="103" t="s">
        <v>44</v>
      </c>
      <c r="S10" s="103" t="s">
        <v>44</v>
      </c>
      <c r="T10" s="107">
        <v>0.7145817145817146</v>
      </c>
      <c r="U10" s="107">
        <v>1.0905760905760906</v>
      </c>
      <c r="V10" s="107">
        <v>0.70967741935483875</v>
      </c>
      <c r="W10" s="107">
        <v>1.9744623655913978</v>
      </c>
      <c r="X10" s="107" t="s">
        <v>44</v>
      </c>
      <c r="Y10" s="107" t="s">
        <v>44</v>
      </c>
    </row>
    <row r="11" spans="1:25" s="88" customFormat="1" x14ac:dyDescent="0.35">
      <c r="A11" s="99" t="s">
        <v>10</v>
      </c>
      <c r="B11" s="106">
        <v>1314</v>
      </c>
      <c r="C11" s="106">
        <v>1117</v>
      </c>
      <c r="D11" s="106">
        <v>438</v>
      </c>
      <c r="E11" s="106">
        <v>367.75</v>
      </c>
      <c r="F11" s="106">
        <v>744</v>
      </c>
      <c r="G11" s="106">
        <v>744</v>
      </c>
      <c r="H11" s="104">
        <v>372</v>
      </c>
      <c r="I11" s="101">
        <v>396</v>
      </c>
      <c r="J11" s="104"/>
      <c r="K11" s="104"/>
      <c r="L11" s="104"/>
      <c r="M11" s="104"/>
      <c r="N11" s="104"/>
      <c r="O11" s="103" t="s">
        <v>44</v>
      </c>
      <c r="P11" s="103" t="s">
        <v>44</v>
      </c>
      <c r="Q11" s="103" t="s">
        <v>44</v>
      </c>
      <c r="R11" s="103" t="s">
        <v>44</v>
      </c>
      <c r="S11" s="103" t="s">
        <v>44</v>
      </c>
      <c r="T11" s="107">
        <v>0.85007610350076102</v>
      </c>
      <c r="U11" s="107">
        <v>0.83961187214611877</v>
      </c>
      <c r="V11" s="107">
        <v>1</v>
      </c>
      <c r="W11" s="107">
        <v>1.064516129032258</v>
      </c>
      <c r="X11" s="107" t="s">
        <v>44</v>
      </c>
      <c r="Y11" s="107" t="s">
        <v>44</v>
      </c>
    </row>
    <row r="12" spans="1:25" s="88" customFormat="1" x14ac:dyDescent="0.35">
      <c r="A12" s="99" t="s">
        <v>41</v>
      </c>
      <c r="B12" s="106">
        <v>1680</v>
      </c>
      <c r="C12" s="106">
        <v>1481.5</v>
      </c>
      <c r="D12" s="106">
        <v>1890</v>
      </c>
      <c r="E12" s="106">
        <v>1997.75</v>
      </c>
      <c r="F12" s="106">
        <v>1116</v>
      </c>
      <c r="G12" s="106">
        <v>908.5</v>
      </c>
      <c r="H12" s="104">
        <v>1116</v>
      </c>
      <c r="I12" s="101">
        <v>1512</v>
      </c>
      <c r="J12" s="104"/>
      <c r="K12" s="104"/>
      <c r="L12" s="104"/>
      <c r="M12" s="104"/>
      <c r="N12" s="104"/>
      <c r="O12" s="103" t="s">
        <v>44</v>
      </c>
      <c r="P12" s="103" t="s">
        <v>44</v>
      </c>
      <c r="Q12" s="103" t="s">
        <v>44</v>
      </c>
      <c r="R12" s="103" t="s">
        <v>44</v>
      </c>
      <c r="S12" s="103" t="s">
        <v>44</v>
      </c>
      <c r="T12" s="107">
        <v>0.88184523809523807</v>
      </c>
      <c r="U12" s="107">
        <v>1.057010582010582</v>
      </c>
      <c r="V12" s="107">
        <v>0.81406810035842292</v>
      </c>
      <c r="W12" s="107">
        <v>1.3548387096774193</v>
      </c>
      <c r="X12" s="107" t="s">
        <v>44</v>
      </c>
      <c r="Y12" s="107" t="s">
        <v>44</v>
      </c>
    </row>
    <row r="13" spans="1:25" s="88" customFormat="1" x14ac:dyDescent="0.35">
      <c r="A13" s="99" t="s">
        <v>11</v>
      </c>
      <c r="B13" s="106">
        <v>1668</v>
      </c>
      <c r="C13" s="106">
        <v>1133.75</v>
      </c>
      <c r="D13" s="106">
        <v>1668</v>
      </c>
      <c r="E13" s="106">
        <v>1742</v>
      </c>
      <c r="F13" s="106">
        <v>1116</v>
      </c>
      <c r="G13" s="106">
        <v>798.25</v>
      </c>
      <c r="H13" s="104">
        <v>744</v>
      </c>
      <c r="I13" s="101">
        <v>1402</v>
      </c>
      <c r="J13" s="104"/>
      <c r="K13" s="104"/>
      <c r="L13" s="104"/>
      <c r="M13" s="104"/>
      <c r="N13" s="104"/>
      <c r="O13" s="103" t="s">
        <v>44</v>
      </c>
      <c r="P13" s="103" t="s">
        <v>44</v>
      </c>
      <c r="Q13" s="103" t="s">
        <v>44</v>
      </c>
      <c r="R13" s="103" t="s">
        <v>44</v>
      </c>
      <c r="S13" s="103" t="s">
        <v>44</v>
      </c>
      <c r="T13" s="107">
        <v>0.67970623501199046</v>
      </c>
      <c r="U13" s="107">
        <v>1.0443645083932853</v>
      </c>
      <c r="V13" s="107">
        <v>0.71527777777777779</v>
      </c>
      <c r="W13" s="107">
        <v>1.8844086021505377</v>
      </c>
      <c r="X13" s="107" t="s">
        <v>44</v>
      </c>
      <c r="Y13" s="107" t="s">
        <v>44</v>
      </c>
    </row>
    <row r="14" spans="1:25" s="88" customFormat="1" x14ac:dyDescent="0.35">
      <c r="A14" s="99" t="s">
        <v>12</v>
      </c>
      <c r="B14" s="106">
        <v>1233</v>
      </c>
      <c r="C14" s="106">
        <v>934.5</v>
      </c>
      <c r="D14" s="106">
        <v>1027.5</v>
      </c>
      <c r="E14" s="106">
        <v>1696</v>
      </c>
      <c r="F14" s="106">
        <v>1116</v>
      </c>
      <c r="G14" s="106">
        <v>744</v>
      </c>
      <c r="H14" s="104">
        <v>744</v>
      </c>
      <c r="I14" s="101">
        <v>1236</v>
      </c>
      <c r="J14" s="104"/>
      <c r="K14" s="104"/>
      <c r="L14" s="104"/>
      <c r="M14" s="104"/>
      <c r="N14" s="104"/>
      <c r="O14" s="103" t="s">
        <v>44</v>
      </c>
      <c r="P14" s="103" t="s">
        <v>44</v>
      </c>
      <c r="Q14" s="103" t="s">
        <v>44</v>
      </c>
      <c r="R14" s="103" t="s">
        <v>44</v>
      </c>
      <c r="S14" s="103" t="s">
        <v>44</v>
      </c>
      <c r="T14" s="107">
        <v>0.75790754257907544</v>
      </c>
      <c r="U14" s="107">
        <v>1.6506082725060827</v>
      </c>
      <c r="V14" s="107">
        <v>0.66666666666666663</v>
      </c>
      <c r="W14" s="107">
        <v>1.6612903225806452</v>
      </c>
      <c r="X14" s="107" t="s">
        <v>44</v>
      </c>
      <c r="Y14" s="107" t="s">
        <v>44</v>
      </c>
    </row>
    <row r="15" spans="1:25" s="88" customFormat="1" x14ac:dyDescent="0.35">
      <c r="A15" s="99" t="s">
        <v>13</v>
      </c>
      <c r="B15" s="106">
        <v>4224</v>
      </c>
      <c r="C15" s="106">
        <v>3282.5</v>
      </c>
      <c r="D15" s="106">
        <v>384</v>
      </c>
      <c r="E15" s="106">
        <v>486</v>
      </c>
      <c r="F15" s="106">
        <v>4092</v>
      </c>
      <c r="G15" s="106">
        <v>3267</v>
      </c>
      <c r="H15" s="104">
        <v>372</v>
      </c>
      <c r="I15" s="101">
        <v>48</v>
      </c>
      <c r="J15" s="104"/>
      <c r="K15" s="104"/>
      <c r="L15" s="104"/>
      <c r="M15" s="104"/>
      <c r="N15" s="104"/>
      <c r="O15" s="103" t="s">
        <v>44</v>
      </c>
      <c r="P15" s="103" t="s">
        <v>44</v>
      </c>
      <c r="Q15" s="103" t="s">
        <v>44</v>
      </c>
      <c r="R15" s="103" t="s">
        <v>44</v>
      </c>
      <c r="S15" s="103" t="s">
        <v>44</v>
      </c>
      <c r="T15" s="107">
        <v>0.77710700757575757</v>
      </c>
      <c r="U15" s="107">
        <v>1.265625</v>
      </c>
      <c r="V15" s="107">
        <v>0.79838709677419351</v>
      </c>
      <c r="W15" s="107">
        <v>0.12903225806451613</v>
      </c>
      <c r="X15" s="107" t="s">
        <v>44</v>
      </c>
      <c r="Y15" s="107" t="s">
        <v>44</v>
      </c>
    </row>
    <row r="16" spans="1:25" s="88" customFormat="1" x14ac:dyDescent="0.35">
      <c r="A16" s="99" t="s">
        <v>14</v>
      </c>
      <c r="B16" s="106">
        <v>3408</v>
      </c>
      <c r="C16" s="106">
        <v>2762.5</v>
      </c>
      <c r="D16" s="106">
        <v>1278</v>
      </c>
      <c r="E16" s="106">
        <v>1953.25</v>
      </c>
      <c r="F16" s="106">
        <v>2976</v>
      </c>
      <c r="G16" s="106">
        <v>2431.75</v>
      </c>
      <c r="H16" s="104">
        <v>1116</v>
      </c>
      <c r="I16" s="101">
        <v>1543</v>
      </c>
      <c r="J16" s="104"/>
      <c r="K16" s="104"/>
      <c r="L16" s="104"/>
      <c r="M16" s="104"/>
      <c r="N16" s="104"/>
      <c r="O16" s="103" t="s">
        <v>44</v>
      </c>
      <c r="P16" s="103" t="s">
        <v>44</v>
      </c>
      <c r="Q16" s="103" t="s">
        <v>44</v>
      </c>
      <c r="R16" s="103" t="s">
        <v>44</v>
      </c>
      <c r="S16" s="103" t="s">
        <v>44</v>
      </c>
      <c r="T16" s="107">
        <v>0.81059272300469487</v>
      </c>
      <c r="U16" s="107">
        <v>1.5283646322378717</v>
      </c>
      <c r="V16" s="107">
        <v>0.81712029569892475</v>
      </c>
      <c r="W16" s="107">
        <v>1.3826164874551972</v>
      </c>
      <c r="X16" s="107" t="s">
        <v>44</v>
      </c>
      <c r="Y16" s="107" t="s">
        <v>44</v>
      </c>
    </row>
    <row r="17" spans="1:25" s="88" customFormat="1" x14ac:dyDescent="0.35">
      <c r="A17" s="99" t="s">
        <v>15</v>
      </c>
      <c r="B17" s="106">
        <v>1242</v>
      </c>
      <c r="C17" s="106">
        <v>932.25</v>
      </c>
      <c r="D17" s="106">
        <v>828</v>
      </c>
      <c r="E17" s="106">
        <v>815</v>
      </c>
      <c r="F17" s="106">
        <v>744</v>
      </c>
      <c r="G17" s="106">
        <v>771.5</v>
      </c>
      <c r="H17" s="104">
        <v>372</v>
      </c>
      <c r="I17" s="101">
        <v>504</v>
      </c>
      <c r="J17" s="104"/>
      <c r="K17" s="104"/>
      <c r="L17" s="104"/>
      <c r="M17" s="104"/>
      <c r="N17" s="104"/>
      <c r="O17" s="103" t="s">
        <v>44</v>
      </c>
      <c r="P17" s="103" t="s">
        <v>44</v>
      </c>
      <c r="Q17" s="103" t="s">
        <v>44</v>
      </c>
      <c r="R17" s="103" t="s">
        <v>44</v>
      </c>
      <c r="S17" s="103" t="s">
        <v>44</v>
      </c>
      <c r="T17" s="107">
        <v>0.75060386473429952</v>
      </c>
      <c r="U17" s="107">
        <v>0.9842995169082126</v>
      </c>
      <c r="V17" s="107">
        <v>1.0369623655913978</v>
      </c>
      <c r="W17" s="107">
        <v>1.3548387096774193</v>
      </c>
      <c r="X17" s="107" t="s">
        <v>44</v>
      </c>
      <c r="Y17" s="107" t="s">
        <v>44</v>
      </c>
    </row>
    <row r="18" spans="1:25" s="88" customFormat="1" x14ac:dyDescent="0.35">
      <c r="A18" s="99" t="s">
        <v>16</v>
      </c>
      <c r="B18" s="106">
        <v>1903.5</v>
      </c>
      <c r="C18" s="106">
        <v>1311.25</v>
      </c>
      <c r="D18" s="106">
        <v>1480.5</v>
      </c>
      <c r="E18" s="106">
        <v>1678.25</v>
      </c>
      <c r="F18" s="106">
        <v>1116</v>
      </c>
      <c r="G18" s="106">
        <v>815.5</v>
      </c>
      <c r="H18" s="104">
        <v>744</v>
      </c>
      <c r="I18" s="101">
        <v>1318</v>
      </c>
      <c r="J18" s="104"/>
      <c r="K18" s="104"/>
      <c r="L18" s="104"/>
      <c r="M18" s="104"/>
      <c r="N18" s="104"/>
      <c r="O18" s="103" t="s">
        <v>44</v>
      </c>
      <c r="P18" s="103" t="s">
        <v>44</v>
      </c>
      <c r="Q18" s="103" t="s">
        <v>44</v>
      </c>
      <c r="R18" s="103" t="s">
        <v>44</v>
      </c>
      <c r="S18" s="103" t="s">
        <v>44</v>
      </c>
      <c r="T18" s="107">
        <v>0.68886262148673494</v>
      </c>
      <c r="U18" s="107">
        <v>1.1335697399527187</v>
      </c>
      <c r="V18" s="107">
        <v>0.73073476702508966</v>
      </c>
      <c r="W18" s="107">
        <v>1.771505376344086</v>
      </c>
      <c r="X18" s="107" t="s">
        <v>44</v>
      </c>
      <c r="Y18" s="107" t="s">
        <v>44</v>
      </c>
    </row>
    <row r="19" spans="1:25" s="88" customFormat="1" x14ac:dyDescent="0.35">
      <c r="A19" s="99" t="s">
        <v>17</v>
      </c>
      <c r="B19" s="106">
        <v>2430</v>
      </c>
      <c r="C19" s="106">
        <v>1912.5</v>
      </c>
      <c r="D19" s="106">
        <v>810</v>
      </c>
      <c r="E19" s="106">
        <v>387.5</v>
      </c>
      <c r="F19" s="106">
        <v>2232</v>
      </c>
      <c r="G19" s="106">
        <v>1519.5</v>
      </c>
      <c r="H19" s="104">
        <v>744</v>
      </c>
      <c r="I19" s="101">
        <v>312</v>
      </c>
      <c r="J19" s="104"/>
      <c r="K19" s="104"/>
      <c r="L19" s="104"/>
      <c r="M19" s="104"/>
      <c r="N19" s="104"/>
      <c r="O19" s="103" t="s">
        <v>44</v>
      </c>
      <c r="P19" s="103" t="s">
        <v>44</v>
      </c>
      <c r="Q19" s="103" t="s">
        <v>44</v>
      </c>
      <c r="R19" s="103" t="s">
        <v>44</v>
      </c>
      <c r="S19" s="103" t="s">
        <v>44</v>
      </c>
      <c r="T19" s="107">
        <v>0.78703703703703709</v>
      </c>
      <c r="U19" s="107">
        <v>0.47839506172839508</v>
      </c>
      <c r="V19" s="107">
        <v>0.68077956989247312</v>
      </c>
      <c r="W19" s="107">
        <v>0.41935483870967744</v>
      </c>
      <c r="X19" s="107" t="s">
        <v>44</v>
      </c>
      <c r="Y19" s="107" t="s">
        <v>44</v>
      </c>
    </row>
    <row r="20" spans="1:25" s="88" customFormat="1" x14ac:dyDescent="0.35">
      <c r="A20" s="99" t="s">
        <v>18</v>
      </c>
      <c r="B20" s="106">
        <v>1608</v>
      </c>
      <c r="C20" s="106">
        <v>1445</v>
      </c>
      <c r="D20" s="106">
        <v>1608</v>
      </c>
      <c r="E20" s="106">
        <v>1549</v>
      </c>
      <c r="F20" s="106">
        <v>744</v>
      </c>
      <c r="G20" s="106">
        <v>871</v>
      </c>
      <c r="H20" s="104">
        <v>1116</v>
      </c>
      <c r="I20" s="101">
        <v>1248.5</v>
      </c>
      <c r="J20" s="104"/>
      <c r="K20" s="104"/>
      <c r="L20" s="104"/>
      <c r="M20" s="104"/>
      <c r="N20" s="104"/>
      <c r="O20" s="103" t="s">
        <v>44</v>
      </c>
      <c r="P20" s="103" t="s">
        <v>44</v>
      </c>
      <c r="Q20" s="103" t="s">
        <v>44</v>
      </c>
      <c r="R20" s="103" t="s">
        <v>44</v>
      </c>
      <c r="S20" s="103" t="s">
        <v>44</v>
      </c>
      <c r="T20" s="107">
        <v>0.89863184079601988</v>
      </c>
      <c r="U20" s="107">
        <v>0.9633084577114428</v>
      </c>
      <c r="V20" s="107">
        <v>1.1706989247311828</v>
      </c>
      <c r="W20" s="107">
        <v>1.1187275985663083</v>
      </c>
      <c r="X20" s="107" t="s">
        <v>44</v>
      </c>
      <c r="Y20" s="107" t="s">
        <v>44</v>
      </c>
    </row>
    <row r="21" spans="1:25" s="88" customFormat="1" x14ac:dyDescent="0.35">
      <c r="A21" s="99" t="s">
        <v>19</v>
      </c>
      <c r="B21" s="106">
        <v>1296</v>
      </c>
      <c r="C21" s="106">
        <v>912.75</v>
      </c>
      <c r="D21" s="106">
        <v>1296</v>
      </c>
      <c r="E21" s="106">
        <v>1217.5</v>
      </c>
      <c r="F21" s="106">
        <v>744</v>
      </c>
      <c r="G21" s="106">
        <v>723</v>
      </c>
      <c r="H21" s="104">
        <v>744</v>
      </c>
      <c r="I21" s="101">
        <v>689.5</v>
      </c>
      <c r="J21" s="104"/>
      <c r="K21" s="104"/>
      <c r="L21" s="104"/>
      <c r="M21" s="104"/>
      <c r="N21" s="104"/>
      <c r="O21" s="103" t="s">
        <v>44</v>
      </c>
      <c r="P21" s="103" t="s">
        <v>44</v>
      </c>
      <c r="Q21" s="103" t="s">
        <v>44</v>
      </c>
      <c r="R21" s="103" t="s">
        <v>44</v>
      </c>
      <c r="S21" s="103" t="s">
        <v>44</v>
      </c>
      <c r="T21" s="107">
        <v>0.70428240740740744</v>
      </c>
      <c r="U21" s="107">
        <v>0.93942901234567899</v>
      </c>
      <c r="V21" s="107">
        <v>0.97177419354838712</v>
      </c>
      <c r="W21" s="107">
        <v>0.926747311827957</v>
      </c>
      <c r="X21" s="107" t="s">
        <v>44</v>
      </c>
      <c r="Y21" s="107" t="s">
        <v>44</v>
      </c>
    </row>
    <row r="22" spans="1:25" s="88" customFormat="1" x14ac:dyDescent="0.35">
      <c r="A22" s="99" t="s">
        <v>20</v>
      </c>
      <c r="B22" s="106">
        <v>1980</v>
      </c>
      <c r="C22" s="106">
        <v>1637.75</v>
      </c>
      <c r="D22" s="106">
        <v>1584</v>
      </c>
      <c r="E22" s="106">
        <v>1491.5</v>
      </c>
      <c r="F22" s="106">
        <v>1488</v>
      </c>
      <c r="G22" s="106">
        <v>1368</v>
      </c>
      <c r="H22" s="104">
        <v>1116</v>
      </c>
      <c r="I22" s="101">
        <v>1248</v>
      </c>
      <c r="J22" s="104"/>
      <c r="K22" s="104"/>
      <c r="L22" s="104"/>
      <c r="M22" s="104"/>
      <c r="N22" s="104"/>
      <c r="O22" s="103" t="s">
        <v>44</v>
      </c>
      <c r="P22" s="103" t="s">
        <v>44</v>
      </c>
      <c r="Q22" s="103" t="s">
        <v>44</v>
      </c>
      <c r="R22" s="103" t="s">
        <v>44</v>
      </c>
      <c r="S22" s="103" t="s">
        <v>44</v>
      </c>
      <c r="T22" s="107">
        <v>0.82714646464646469</v>
      </c>
      <c r="U22" s="107">
        <v>0.94160353535353536</v>
      </c>
      <c r="V22" s="107">
        <v>0.91935483870967738</v>
      </c>
      <c r="W22" s="107">
        <v>1.118279569892473</v>
      </c>
      <c r="X22" s="107" t="s">
        <v>44</v>
      </c>
      <c r="Y22" s="107" t="s">
        <v>44</v>
      </c>
    </row>
    <row r="23" spans="1:25" s="88" customFormat="1" x14ac:dyDescent="0.35">
      <c r="A23" s="99" t="s">
        <v>21</v>
      </c>
      <c r="B23" s="106">
        <v>2310</v>
      </c>
      <c r="C23" s="106">
        <v>1713.75</v>
      </c>
      <c r="D23" s="106">
        <v>1260</v>
      </c>
      <c r="E23" s="106">
        <v>1398</v>
      </c>
      <c r="F23" s="106">
        <v>1488</v>
      </c>
      <c r="G23" s="106">
        <v>1172.75</v>
      </c>
      <c r="H23" s="104">
        <v>1116</v>
      </c>
      <c r="I23" s="101">
        <v>1215.5</v>
      </c>
      <c r="J23" s="104"/>
      <c r="K23" s="104"/>
      <c r="L23" s="104"/>
      <c r="M23" s="104"/>
      <c r="N23" s="104"/>
      <c r="O23" s="103" t="s">
        <v>44</v>
      </c>
      <c r="P23" s="103" t="s">
        <v>44</v>
      </c>
      <c r="Q23" s="103" t="s">
        <v>44</v>
      </c>
      <c r="R23" s="103" t="s">
        <v>44</v>
      </c>
      <c r="S23" s="103" t="s">
        <v>44</v>
      </c>
      <c r="T23" s="107">
        <v>0.74188311688311692</v>
      </c>
      <c r="U23" s="107">
        <v>1.1095238095238096</v>
      </c>
      <c r="V23" s="107">
        <v>0.78813844086021501</v>
      </c>
      <c r="W23" s="107">
        <v>1.0891577060931901</v>
      </c>
      <c r="X23" s="107" t="s">
        <v>44</v>
      </c>
      <c r="Y23" s="107" t="s">
        <v>44</v>
      </c>
    </row>
    <row r="24" spans="1:25" s="88" customFormat="1" x14ac:dyDescent="0.35">
      <c r="A24" s="99" t="s">
        <v>22</v>
      </c>
      <c r="B24" s="106">
        <v>1809</v>
      </c>
      <c r="C24" s="106">
        <v>1641.5</v>
      </c>
      <c r="D24" s="106">
        <v>1407</v>
      </c>
      <c r="E24" s="106">
        <v>1587.25</v>
      </c>
      <c r="F24" s="106">
        <v>1488</v>
      </c>
      <c r="G24" s="106">
        <v>1254</v>
      </c>
      <c r="H24" s="104">
        <v>744</v>
      </c>
      <c r="I24" s="101">
        <v>1212</v>
      </c>
      <c r="J24" s="104"/>
      <c r="K24" s="104"/>
      <c r="L24" s="104"/>
      <c r="M24" s="104"/>
      <c r="N24" s="104"/>
      <c r="O24" s="103" t="s">
        <v>44</v>
      </c>
      <c r="P24" s="103" t="s">
        <v>44</v>
      </c>
      <c r="Q24" s="103" t="s">
        <v>44</v>
      </c>
      <c r="R24" s="103" t="s">
        <v>44</v>
      </c>
      <c r="S24" s="103" t="s">
        <v>44</v>
      </c>
      <c r="T24" s="107">
        <v>0.90740740740740744</v>
      </c>
      <c r="U24" s="107">
        <v>1.1281094527363185</v>
      </c>
      <c r="V24" s="107">
        <v>0.842741935483871</v>
      </c>
      <c r="W24" s="107">
        <v>1.6290322580645162</v>
      </c>
      <c r="X24" s="107" t="s">
        <v>44</v>
      </c>
      <c r="Y24" s="107" t="s">
        <v>44</v>
      </c>
    </row>
    <row r="25" spans="1:25" s="88" customFormat="1" x14ac:dyDescent="0.35">
      <c r="A25" s="99" t="s">
        <v>23</v>
      </c>
      <c r="B25" s="106">
        <v>2010</v>
      </c>
      <c r="C25" s="106">
        <v>1661.75</v>
      </c>
      <c r="D25" s="106">
        <v>1206</v>
      </c>
      <c r="E25" s="106">
        <v>1319.5</v>
      </c>
      <c r="F25" s="106">
        <v>1488</v>
      </c>
      <c r="G25" s="106">
        <v>1333.75</v>
      </c>
      <c r="H25" s="104">
        <v>744</v>
      </c>
      <c r="I25" s="101">
        <v>889.5</v>
      </c>
      <c r="J25" s="104"/>
      <c r="K25" s="104"/>
      <c r="L25" s="104"/>
      <c r="M25" s="104"/>
      <c r="N25" s="104"/>
      <c r="O25" s="103" t="s">
        <v>44</v>
      </c>
      <c r="P25" s="103" t="s">
        <v>44</v>
      </c>
      <c r="Q25" s="103" t="s">
        <v>44</v>
      </c>
      <c r="R25" s="103" t="s">
        <v>44</v>
      </c>
      <c r="S25" s="103" t="s">
        <v>44</v>
      </c>
      <c r="T25" s="107">
        <v>0.82674129353233827</v>
      </c>
      <c r="U25" s="107">
        <v>1.0941127694859039</v>
      </c>
      <c r="V25" s="107">
        <v>0.89633736559139787</v>
      </c>
      <c r="W25" s="107">
        <v>1.1955645161290323</v>
      </c>
      <c r="X25" s="107" t="s">
        <v>44</v>
      </c>
      <c r="Y25" s="107" t="s">
        <v>44</v>
      </c>
    </row>
    <row r="26" spans="1:25" s="88" customFormat="1" x14ac:dyDescent="0.35">
      <c r="A26" s="99" t="s">
        <v>24</v>
      </c>
      <c r="B26" s="106">
        <v>1342.5</v>
      </c>
      <c r="C26" s="106">
        <v>1240.25</v>
      </c>
      <c r="D26" s="106">
        <v>948</v>
      </c>
      <c r="E26" s="106">
        <v>874.25</v>
      </c>
      <c r="F26" s="106">
        <v>1116</v>
      </c>
      <c r="G26" s="106">
        <v>743.5</v>
      </c>
      <c r="H26" s="104">
        <v>372</v>
      </c>
      <c r="I26" s="101">
        <v>732</v>
      </c>
      <c r="J26" s="104"/>
      <c r="K26" s="104"/>
      <c r="L26" s="104"/>
      <c r="M26" s="104"/>
      <c r="N26" s="104"/>
      <c r="O26" s="103" t="s">
        <v>44</v>
      </c>
      <c r="P26" s="103" t="s">
        <v>44</v>
      </c>
      <c r="Q26" s="103" t="s">
        <v>44</v>
      </c>
      <c r="R26" s="103" t="s">
        <v>44</v>
      </c>
      <c r="S26" s="103" t="s">
        <v>44</v>
      </c>
      <c r="T26" s="107">
        <v>0.92383612662942272</v>
      </c>
      <c r="U26" s="107">
        <v>0.92220464135021096</v>
      </c>
      <c r="V26" s="107">
        <v>0.66621863799283154</v>
      </c>
      <c r="W26" s="107">
        <v>1.967741935483871</v>
      </c>
      <c r="X26" s="107" t="s">
        <v>44</v>
      </c>
      <c r="Y26" s="107" t="s">
        <v>44</v>
      </c>
    </row>
    <row r="27" spans="1:25" s="88" customFormat="1" x14ac:dyDescent="0.35">
      <c r="A27" s="99" t="s">
        <v>25</v>
      </c>
      <c r="B27" s="106">
        <v>1491</v>
      </c>
      <c r="C27" s="106">
        <v>1298</v>
      </c>
      <c r="D27" s="106">
        <v>1491</v>
      </c>
      <c r="E27" s="106">
        <v>1693</v>
      </c>
      <c r="F27" s="106">
        <v>744</v>
      </c>
      <c r="G27" s="106">
        <v>778</v>
      </c>
      <c r="H27" s="104">
        <v>1116</v>
      </c>
      <c r="I27" s="101">
        <v>1324.75</v>
      </c>
      <c r="J27" s="104"/>
      <c r="K27" s="104"/>
      <c r="L27" s="104"/>
      <c r="M27" s="104"/>
      <c r="N27" s="104"/>
      <c r="O27" s="103" t="s">
        <v>44</v>
      </c>
      <c r="P27" s="103" t="s">
        <v>44</v>
      </c>
      <c r="Q27" s="103" t="s">
        <v>44</v>
      </c>
      <c r="R27" s="103" t="s">
        <v>44</v>
      </c>
      <c r="S27" s="103" t="s">
        <v>44</v>
      </c>
      <c r="T27" s="107">
        <v>0.87055667337357479</v>
      </c>
      <c r="U27" s="107">
        <v>1.1354795439302481</v>
      </c>
      <c r="V27" s="107">
        <v>1.0456989247311828</v>
      </c>
      <c r="W27" s="107">
        <v>1.1870519713261649</v>
      </c>
      <c r="X27" s="107" t="s">
        <v>44</v>
      </c>
      <c r="Y27" s="107" t="s">
        <v>44</v>
      </c>
    </row>
    <row r="28" spans="1:25" s="88" customFormat="1" x14ac:dyDescent="0.35">
      <c r="A28" s="99" t="s">
        <v>56</v>
      </c>
      <c r="B28" s="106">
        <v>4644</v>
      </c>
      <c r="C28" s="106">
        <v>4818.5</v>
      </c>
      <c r="D28" s="106">
        <v>1548</v>
      </c>
      <c r="E28" s="106">
        <v>1152</v>
      </c>
      <c r="F28" s="106">
        <v>4464</v>
      </c>
      <c r="G28" s="106">
        <v>4239.75</v>
      </c>
      <c r="H28" s="104">
        <v>1116</v>
      </c>
      <c r="I28" s="101">
        <v>936</v>
      </c>
      <c r="J28" s="104"/>
      <c r="K28" s="104"/>
      <c r="L28" s="104"/>
      <c r="M28" s="104"/>
      <c r="N28" s="104"/>
      <c r="O28" s="103" t="s">
        <v>44</v>
      </c>
      <c r="P28" s="103" t="s">
        <v>44</v>
      </c>
      <c r="Q28" s="103" t="s">
        <v>44</v>
      </c>
      <c r="R28" s="103" t="s">
        <v>44</v>
      </c>
      <c r="S28" s="103" t="s">
        <v>44</v>
      </c>
      <c r="T28" s="107">
        <v>1.0375753660637381</v>
      </c>
      <c r="U28" s="107">
        <v>0.7441860465116279</v>
      </c>
      <c r="V28" s="107">
        <v>0.94976478494623651</v>
      </c>
      <c r="W28" s="107">
        <v>0.83870967741935487</v>
      </c>
      <c r="X28" s="107" t="s">
        <v>44</v>
      </c>
      <c r="Y28" s="107" t="s">
        <v>44</v>
      </c>
    </row>
    <row r="29" spans="1:25" s="88" customFormat="1" x14ac:dyDescent="0.35">
      <c r="A29" s="99" t="s">
        <v>57</v>
      </c>
      <c r="B29" s="106">
        <v>798</v>
      </c>
      <c r="C29" s="106">
        <v>1083.25</v>
      </c>
      <c r="D29" s="106">
        <v>399</v>
      </c>
      <c r="E29" s="106">
        <v>341.5</v>
      </c>
      <c r="F29" s="106">
        <v>372</v>
      </c>
      <c r="G29" s="106">
        <v>465.5</v>
      </c>
      <c r="H29" s="104">
        <v>372</v>
      </c>
      <c r="I29" s="101">
        <v>367.5</v>
      </c>
      <c r="J29" s="104"/>
      <c r="K29" s="104"/>
      <c r="L29" s="104"/>
      <c r="M29" s="104"/>
      <c r="N29" s="104"/>
      <c r="O29" s="103" t="s">
        <v>44</v>
      </c>
      <c r="P29" s="103" t="s">
        <v>44</v>
      </c>
      <c r="Q29" s="103" t="s">
        <v>44</v>
      </c>
      <c r="R29" s="103" t="s">
        <v>44</v>
      </c>
      <c r="S29" s="103" t="s">
        <v>44</v>
      </c>
      <c r="T29" s="107">
        <v>1.3574561403508771</v>
      </c>
      <c r="U29" s="107">
        <v>0.85588972431077692</v>
      </c>
      <c r="V29" s="107">
        <v>1.2513440860215055</v>
      </c>
      <c r="W29" s="107">
        <v>0.98790322580645162</v>
      </c>
      <c r="X29" s="107" t="s">
        <v>44</v>
      </c>
      <c r="Y29" s="107" t="s">
        <v>44</v>
      </c>
    </row>
    <row r="30" spans="1:25" s="88" customFormat="1" x14ac:dyDescent="0.35">
      <c r="A30" s="99" t="s">
        <v>29</v>
      </c>
      <c r="B30" s="106">
        <v>1104</v>
      </c>
      <c r="C30" s="106">
        <v>1213.25</v>
      </c>
      <c r="D30" s="106">
        <v>430.5</v>
      </c>
      <c r="E30" s="106">
        <v>470</v>
      </c>
      <c r="F30" s="106">
        <v>372</v>
      </c>
      <c r="G30" s="106">
        <v>322.25</v>
      </c>
      <c r="H30" s="104">
        <v>372</v>
      </c>
      <c r="I30" s="101">
        <v>356.75</v>
      </c>
      <c r="J30" s="104"/>
      <c r="K30" s="104"/>
      <c r="L30" s="104"/>
      <c r="M30" s="104"/>
      <c r="N30" s="104"/>
      <c r="O30" s="103" t="s">
        <v>44</v>
      </c>
      <c r="P30" s="103" t="s">
        <v>44</v>
      </c>
      <c r="Q30" s="103" t="s">
        <v>44</v>
      </c>
      <c r="R30" s="103" t="s">
        <v>44</v>
      </c>
      <c r="S30" s="103" t="s">
        <v>44</v>
      </c>
      <c r="T30" s="107">
        <v>1.0989583333333333</v>
      </c>
      <c r="U30" s="107">
        <v>1.0917537746806039</v>
      </c>
      <c r="V30" s="107">
        <v>0.86626344086021501</v>
      </c>
      <c r="W30" s="107">
        <v>0.959005376344086</v>
      </c>
      <c r="X30" s="107" t="s">
        <v>44</v>
      </c>
      <c r="Y30" s="107" t="s">
        <v>44</v>
      </c>
    </row>
    <row r="31" spans="1:25" s="88" customFormat="1" x14ac:dyDescent="0.35">
      <c r="A31" s="99" t="s">
        <v>58</v>
      </c>
      <c r="B31" s="106">
        <v>940.5</v>
      </c>
      <c r="C31" s="106">
        <v>823</v>
      </c>
      <c r="D31" s="106">
        <v>675</v>
      </c>
      <c r="E31" s="106">
        <v>368</v>
      </c>
      <c r="F31" s="106">
        <v>744</v>
      </c>
      <c r="G31" s="106">
        <v>744</v>
      </c>
      <c r="H31" s="104">
        <v>372</v>
      </c>
      <c r="I31" s="101">
        <v>240</v>
      </c>
      <c r="J31" s="104"/>
      <c r="K31" s="104"/>
      <c r="L31" s="104"/>
      <c r="M31" s="104"/>
      <c r="N31" s="104"/>
      <c r="O31" s="103" t="s">
        <v>44</v>
      </c>
      <c r="P31" s="103" t="s">
        <v>44</v>
      </c>
      <c r="Q31" s="103" t="s">
        <v>44</v>
      </c>
      <c r="R31" s="103" t="s">
        <v>44</v>
      </c>
      <c r="S31" s="103" t="s">
        <v>44</v>
      </c>
      <c r="T31" s="107">
        <v>0.87506645401382244</v>
      </c>
      <c r="U31" s="107">
        <v>0.54518518518518522</v>
      </c>
      <c r="V31" s="107">
        <v>1</v>
      </c>
      <c r="W31" s="107">
        <v>0.64516129032258063</v>
      </c>
      <c r="X31" s="107" t="s">
        <v>44</v>
      </c>
      <c r="Y31" s="107" t="s">
        <v>44</v>
      </c>
    </row>
    <row r="32" spans="1:25" s="88" customFormat="1" x14ac:dyDescent="0.35">
      <c r="A32" s="99" t="s">
        <v>39</v>
      </c>
      <c r="B32" s="106">
        <v>1057.5</v>
      </c>
      <c r="C32" s="106">
        <v>989.25</v>
      </c>
      <c r="D32" s="106">
        <v>423</v>
      </c>
      <c r="E32" s="106">
        <v>436.25</v>
      </c>
      <c r="F32" s="106">
        <v>0</v>
      </c>
      <c r="G32" s="106">
        <v>278.75</v>
      </c>
      <c r="H32" s="104">
        <v>0</v>
      </c>
      <c r="I32" s="101">
        <v>12</v>
      </c>
      <c r="J32" s="104"/>
      <c r="K32" s="104"/>
      <c r="L32" s="104"/>
      <c r="M32" s="104"/>
      <c r="N32" s="104"/>
      <c r="O32" s="103" t="s">
        <v>44</v>
      </c>
      <c r="P32" s="103" t="s">
        <v>44</v>
      </c>
      <c r="Q32" s="103" t="s">
        <v>44</v>
      </c>
      <c r="R32" s="103" t="s">
        <v>44</v>
      </c>
      <c r="S32" s="103" t="s">
        <v>44</v>
      </c>
      <c r="T32" s="107">
        <v>0.93546099290780138</v>
      </c>
      <c r="U32" s="107">
        <v>1.031323877068558</v>
      </c>
      <c r="V32" s="107" t="s">
        <v>30</v>
      </c>
      <c r="W32" s="107" t="s">
        <v>30</v>
      </c>
      <c r="X32" s="107" t="s">
        <v>44</v>
      </c>
      <c r="Y32" s="107" t="s">
        <v>44</v>
      </c>
    </row>
    <row r="33" spans="1:25" s="88" customFormat="1" x14ac:dyDescent="0.35">
      <c r="A33" s="99" t="s">
        <v>40</v>
      </c>
      <c r="B33" s="106">
        <v>858</v>
      </c>
      <c r="C33" s="106">
        <v>868.25</v>
      </c>
      <c r="D33" s="106">
        <v>429</v>
      </c>
      <c r="E33" s="106">
        <v>339</v>
      </c>
      <c r="F33" s="106">
        <v>0</v>
      </c>
      <c r="G33" s="106">
        <v>53</v>
      </c>
      <c r="H33" s="104">
        <v>0</v>
      </c>
      <c r="I33" s="101">
        <v>0</v>
      </c>
      <c r="J33" s="104"/>
      <c r="K33" s="104"/>
      <c r="L33" s="104"/>
      <c r="M33" s="104"/>
      <c r="N33" s="104"/>
      <c r="O33" s="103" t="s">
        <v>44</v>
      </c>
      <c r="P33" s="103" t="s">
        <v>44</v>
      </c>
      <c r="Q33" s="103" t="s">
        <v>44</v>
      </c>
      <c r="R33" s="103" t="s">
        <v>44</v>
      </c>
      <c r="S33" s="103" t="s">
        <v>44</v>
      </c>
      <c r="T33" s="107">
        <v>1.0119463869463869</v>
      </c>
      <c r="U33" s="107">
        <v>0.79020979020979021</v>
      </c>
      <c r="V33" s="107" t="s">
        <v>30</v>
      </c>
      <c r="W33" s="107" t="s">
        <v>30</v>
      </c>
      <c r="X33" s="107" t="s">
        <v>44</v>
      </c>
      <c r="Y33" s="107" t="s">
        <v>44</v>
      </c>
    </row>
    <row r="34" spans="1:25" s="88" customFormat="1" x14ac:dyDescent="0.35">
      <c r="A34" s="99" t="s">
        <v>59</v>
      </c>
      <c r="B34" s="106">
        <v>1965</v>
      </c>
      <c r="C34" s="106">
        <v>1705.25</v>
      </c>
      <c r="D34" s="106">
        <v>1375.5</v>
      </c>
      <c r="E34" s="106">
        <v>2119.5</v>
      </c>
      <c r="F34" s="106">
        <v>1488</v>
      </c>
      <c r="G34" s="106">
        <v>1162</v>
      </c>
      <c r="H34" s="104">
        <v>744</v>
      </c>
      <c r="I34" s="101">
        <v>1440</v>
      </c>
      <c r="J34" s="104"/>
      <c r="K34" s="104"/>
      <c r="L34" s="104"/>
      <c r="M34" s="104"/>
      <c r="N34" s="104"/>
      <c r="O34" s="103" t="s">
        <v>44</v>
      </c>
      <c r="P34" s="103" t="s">
        <v>44</v>
      </c>
      <c r="Q34" s="103" t="s">
        <v>44</v>
      </c>
      <c r="R34" s="103" t="s">
        <v>44</v>
      </c>
      <c r="S34" s="103" t="s">
        <v>44</v>
      </c>
      <c r="T34" s="107">
        <v>0.86781170483460557</v>
      </c>
      <c r="U34" s="107">
        <v>1.5408942202835332</v>
      </c>
      <c r="V34" s="107">
        <v>0.78091397849462363</v>
      </c>
      <c r="W34" s="107">
        <v>1.935483870967742</v>
      </c>
      <c r="X34" s="107" t="s">
        <v>44</v>
      </c>
      <c r="Y34" s="107" t="s">
        <v>44</v>
      </c>
    </row>
    <row r="35" spans="1:25" s="88" customFormat="1" x14ac:dyDescent="0.35">
      <c r="A35" s="99" t="s">
        <v>26</v>
      </c>
      <c r="B35" s="106">
        <v>2070</v>
      </c>
      <c r="C35" s="106">
        <v>1305</v>
      </c>
      <c r="D35" s="106">
        <v>1242</v>
      </c>
      <c r="E35" s="106">
        <v>1297</v>
      </c>
      <c r="F35" s="106">
        <v>1488</v>
      </c>
      <c r="G35" s="106">
        <v>1125</v>
      </c>
      <c r="H35" s="104">
        <v>744</v>
      </c>
      <c r="I35" s="101">
        <v>834</v>
      </c>
      <c r="J35" s="104"/>
      <c r="K35" s="104"/>
      <c r="L35" s="104"/>
      <c r="M35" s="104"/>
      <c r="N35" s="104"/>
      <c r="O35" s="103" t="s">
        <v>44</v>
      </c>
      <c r="P35" s="103" t="s">
        <v>44</v>
      </c>
      <c r="Q35" s="103" t="s">
        <v>44</v>
      </c>
      <c r="R35" s="103" t="s">
        <v>44</v>
      </c>
      <c r="S35" s="103" t="s">
        <v>44</v>
      </c>
      <c r="T35" s="107">
        <v>0.63043478260869568</v>
      </c>
      <c r="U35" s="107">
        <v>1.0442834138486312</v>
      </c>
      <c r="V35" s="107">
        <v>0.75604838709677424</v>
      </c>
      <c r="W35" s="107">
        <v>1.1209677419354838</v>
      </c>
      <c r="X35" s="107" t="s">
        <v>44</v>
      </c>
      <c r="Y35" s="107" t="s">
        <v>44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65</v>
      </c>
      <c r="C2" s="109">
        <v>0.75</v>
      </c>
    </row>
    <row r="3" spans="2:3" x14ac:dyDescent="0.35">
      <c r="B3" t="s">
        <v>66</v>
      </c>
      <c r="C3" s="109">
        <v>1.05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28"/>
  <sheetViews>
    <sheetView tabSelected="1" zoomScale="70" zoomScaleNormal="70" workbookViewId="0">
      <pane xSplit="3" ySplit="3" topLeftCell="AD22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089843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00" t="s">
        <v>47</v>
      </c>
      <c r="E1" s="205"/>
      <c r="F1" s="205"/>
      <c r="G1" s="205"/>
      <c r="H1" s="205"/>
      <c r="I1" s="205"/>
      <c r="J1" s="205"/>
      <c r="K1" s="206"/>
      <c r="L1" s="200" t="s">
        <v>48</v>
      </c>
      <c r="M1" s="205"/>
      <c r="N1" s="205"/>
      <c r="O1" s="205"/>
      <c r="P1" s="205"/>
      <c r="Q1" s="205"/>
      <c r="R1" s="205"/>
      <c r="S1" s="206"/>
      <c r="T1" s="200" t="s">
        <v>61</v>
      </c>
      <c r="U1" s="201"/>
      <c r="V1" s="201"/>
      <c r="W1" s="197"/>
      <c r="X1" s="202" t="s">
        <v>49</v>
      </c>
      <c r="Y1" s="202"/>
      <c r="Z1" s="202"/>
      <c r="AA1" s="202"/>
      <c r="AB1" s="202"/>
      <c r="AC1" s="202"/>
      <c r="AD1" s="202"/>
      <c r="AE1" s="202"/>
      <c r="AF1" s="190" t="s">
        <v>47</v>
      </c>
      <c r="AG1" s="191"/>
      <c r="AH1" s="191"/>
      <c r="AI1" s="192"/>
      <c r="AJ1" s="190" t="s">
        <v>48</v>
      </c>
      <c r="AK1" s="191"/>
      <c r="AL1" s="191"/>
      <c r="AM1" s="192"/>
      <c r="AN1" s="196" t="s">
        <v>61</v>
      </c>
      <c r="AO1" s="197"/>
      <c r="AQ1" s="178" t="s">
        <v>47</v>
      </c>
      <c r="AR1" s="186"/>
      <c r="AS1" s="178" t="s">
        <v>48</v>
      </c>
      <c r="AT1" s="186"/>
    </row>
    <row r="2" spans="1:46" ht="67.5" customHeight="1" x14ac:dyDescent="0.35">
      <c r="A2" s="203" t="s">
        <v>0</v>
      </c>
      <c r="D2" s="198" t="s">
        <v>50</v>
      </c>
      <c r="E2" s="198"/>
      <c r="F2" s="198" t="s">
        <v>37</v>
      </c>
      <c r="G2" s="198"/>
      <c r="H2" s="190" t="s">
        <v>82</v>
      </c>
      <c r="I2" s="192"/>
      <c r="J2" s="190" t="s">
        <v>83</v>
      </c>
      <c r="K2" s="192"/>
      <c r="L2" s="198" t="s">
        <v>50</v>
      </c>
      <c r="M2" s="198"/>
      <c r="N2" s="198" t="s">
        <v>37</v>
      </c>
      <c r="O2" s="198"/>
      <c r="P2" s="190" t="s">
        <v>82</v>
      </c>
      <c r="Q2" s="192"/>
      <c r="R2" s="190" t="s">
        <v>83</v>
      </c>
      <c r="S2" s="192"/>
      <c r="T2" s="190" t="s">
        <v>62</v>
      </c>
      <c r="U2" s="197"/>
      <c r="V2" s="190" t="s">
        <v>51</v>
      </c>
      <c r="W2" s="197"/>
      <c r="X2" s="198" t="s">
        <v>35</v>
      </c>
      <c r="Y2" s="193" t="s">
        <v>36</v>
      </c>
      <c r="Z2" s="193" t="s">
        <v>37</v>
      </c>
      <c r="AA2" s="193" t="s">
        <v>82</v>
      </c>
      <c r="AB2" s="193" t="s">
        <v>83</v>
      </c>
      <c r="AC2" s="193" t="s">
        <v>52</v>
      </c>
      <c r="AD2" s="193" t="s">
        <v>51</v>
      </c>
      <c r="AE2" s="193" t="s">
        <v>38</v>
      </c>
      <c r="AF2" s="198" t="s">
        <v>53</v>
      </c>
      <c r="AG2" s="198" t="s">
        <v>2</v>
      </c>
      <c r="AH2" s="193" t="s">
        <v>82</v>
      </c>
      <c r="AI2" s="193" t="s">
        <v>83</v>
      </c>
      <c r="AJ2" s="198" t="s">
        <v>53</v>
      </c>
      <c r="AK2" s="198" t="s">
        <v>2</v>
      </c>
      <c r="AL2" s="193" t="s">
        <v>82</v>
      </c>
      <c r="AM2" s="193" t="s">
        <v>83</v>
      </c>
      <c r="AN2" s="193" t="s">
        <v>63</v>
      </c>
      <c r="AO2" s="193" t="s">
        <v>64</v>
      </c>
      <c r="AQ2" s="177" t="s">
        <v>53</v>
      </c>
      <c r="AR2" s="177" t="s">
        <v>2</v>
      </c>
      <c r="AS2" s="177" t="s">
        <v>53</v>
      </c>
      <c r="AT2" s="177" t="s">
        <v>2</v>
      </c>
    </row>
    <row r="3" spans="1:46" ht="111" x14ac:dyDescent="0.35">
      <c r="A3" s="204"/>
      <c r="B3" s="114" t="s">
        <v>81</v>
      </c>
      <c r="D3" s="113" t="s">
        <v>54</v>
      </c>
      <c r="E3" s="113" t="s">
        <v>55</v>
      </c>
      <c r="F3" s="113" t="s">
        <v>54</v>
      </c>
      <c r="G3" s="113" t="s">
        <v>55</v>
      </c>
      <c r="H3" s="113" t="s">
        <v>54</v>
      </c>
      <c r="I3" s="113" t="s">
        <v>55</v>
      </c>
      <c r="J3" s="113" t="s">
        <v>54</v>
      </c>
      <c r="K3" s="113" t="s">
        <v>55</v>
      </c>
      <c r="L3" s="113" t="s">
        <v>54</v>
      </c>
      <c r="M3" s="113" t="s">
        <v>55</v>
      </c>
      <c r="N3" s="113" t="s">
        <v>54</v>
      </c>
      <c r="O3" s="113" t="s">
        <v>55</v>
      </c>
      <c r="P3" s="113" t="s">
        <v>54</v>
      </c>
      <c r="Q3" s="113" t="s">
        <v>55</v>
      </c>
      <c r="R3" s="113" t="s">
        <v>54</v>
      </c>
      <c r="S3" s="113" t="s">
        <v>55</v>
      </c>
      <c r="T3" s="113" t="s">
        <v>54</v>
      </c>
      <c r="U3" s="113" t="s">
        <v>55</v>
      </c>
      <c r="V3" s="113" t="s">
        <v>54</v>
      </c>
      <c r="W3" s="113" t="s">
        <v>55</v>
      </c>
      <c r="X3" s="198"/>
      <c r="Y3" s="195"/>
      <c r="Z3" s="195"/>
      <c r="AA3" s="195"/>
      <c r="AB3" s="195"/>
      <c r="AC3" s="194"/>
      <c r="AD3" s="195"/>
      <c r="AE3" s="195"/>
      <c r="AF3" s="198"/>
      <c r="AG3" s="198"/>
      <c r="AH3" s="195"/>
      <c r="AI3" s="195"/>
      <c r="AJ3" s="198"/>
      <c r="AK3" s="198"/>
      <c r="AL3" s="195"/>
      <c r="AM3" s="195"/>
      <c r="AN3" s="199"/>
      <c r="AO3" s="199"/>
      <c r="AQ3" s="177"/>
      <c r="AR3" s="177"/>
      <c r="AS3" s="177"/>
      <c r="AT3" s="177"/>
    </row>
    <row r="4" spans="1:46" ht="25.5" customHeight="1" x14ac:dyDescent="0.35">
      <c r="A4" s="97" t="s">
        <v>3</v>
      </c>
      <c r="B4" s="110" t="s">
        <v>67</v>
      </c>
      <c r="C4" s="111"/>
      <c r="D4" s="90">
        <v>2095</v>
      </c>
      <c r="E4" s="90">
        <v>1793.5</v>
      </c>
      <c r="F4" s="119">
        <v>1676</v>
      </c>
      <c r="G4" s="90">
        <v>1620</v>
      </c>
      <c r="H4" s="90">
        <v>0</v>
      </c>
      <c r="I4" s="90">
        <v>0</v>
      </c>
      <c r="J4" s="90">
        <v>326</v>
      </c>
      <c r="K4" s="90">
        <v>183</v>
      </c>
      <c r="L4" s="90">
        <v>1488</v>
      </c>
      <c r="M4" s="90">
        <v>1188</v>
      </c>
      <c r="N4" s="90">
        <v>1116</v>
      </c>
      <c r="O4" s="90">
        <v>1080</v>
      </c>
      <c r="P4" s="90">
        <v>0</v>
      </c>
      <c r="Q4" s="90">
        <v>0</v>
      </c>
      <c r="R4" s="90">
        <v>0</v>
      </c>
      <c r="S4" s="90">
        <v>36</v>
      </c>
      <c r="T4" s="90">
        <v>0</v>
      </c>
      <c r="U4" s="90">
        <v>0</v>
      </c>
      <c r="V4" s="90">
        <v>0</v>
      </c>
      <c r="W4" s="90">
        <v>0</v>
      </c>
      <c r="X4" s="120">
        <v>651</v>
      </c>
      <c r="Y4" s="115">
        <f>SUM(E4+M4)/X4</f>
        <v>4.5798771121351765</v>
      </c>
      <c r="Z4" s="115">
        <f>SUM(G4+O4)/X4</f>
        <v>4.1474654377880187</v>
      </c>
      <c r="AA4" s="115">
        <f>SUM(I4+Q4)/X4</f>
        <v>0</v>
      </c>
      <c r="AB4" s="115">
        <f>SUM(K4+S4)/X4</f>
        <v>0.33640552995391704</v>
      </c>
      <c r="AC4" s="108">
        <f>SUM(U4)/X4</f>
        <v>0</v>
      </c>
      <c r="AD4" s="90">
        <f>SUM(W4)/X4</f>
        <v>0</v>
      </c>
      <c r="AE4" s="122">
        <f>SUM(Y4:AD4)</f>
        <v>9.0637480798771115</v>
      </c>
      <c r="AF4" s="116">
        <f>(E4)/D4</f>
        <v>0.85608591885441532</v>
      </c>
      <c r="AG4" s="116">
        <f>IFERROR(G4/F4,0)</f>
        <v>0.96658711217183768</v>
      </c>
      <c r="AH4" s="116">
        <f>IFERROR(I4/H4,0)</f>
        <v>0</v>
      </c>
      <c r="AI4" s="116">
        <f>IFERROR(K4/J4,0)</f>
        <v>0.56134969325153372</v>
      </c>
      <c r="AJ4" s="116">
        <f>IFERROR(M4/L4,0)</f>
        <v>0.79838709677419351</v>
      </c>
      <c r="AK4" s="116">
        <f>IFERROR(O4/N4,0)</f>
        <v>0.967741935483871</v>
      </c>
      <c r="AL4" s="116">
        <f>IFERROR(P4/Q4,0)</f>
        <v>0</v>
      </c>
      <c r="AM4" s="116">
        <f>IFERROR(S4/R4,0)</f>
        <v>0</v>
      </c>
      <c r="AN4" s="116">
        <f>IFERROR(U4/T4,0)</f>
        <v>0</v>
      </c>
      <c r="AO4" s="116">
        <f>IFERROR(W4/V4,0)</f>
        <v>0</v>
      </c>
      <c r="AQ4" s="118">
        <f>SUM(E4+I4)/(D4+H4)</f>
        <v>0.85608591885441532</v>
      </c>
      <c r="AR4" s="118">
        <f>SUM(G4+K4)/(F4+J4)</f>
        <v>0.90059940059940058</v>
      </c>
      <c r="AS4" s="118">
        <f>SUM(M4+Q4)/(L4+P4)</f>
        <v>0.79838709677419351</v>
      </c>
      <c r="AT4" s="118">
        <f>SUM(O4+S4)/(N4+R4)</f>
        <v>1</v>
      </c>
    </row>
    <row r="5" spans="1:46" ht="25.5" customHeight="1" x14ac:dyDescent="0.35">
      <c r="A5" s="97" t="s">
        <v>4</v>
      </c>
      <c r="B5" s="110" t="s">
        <v>68</v>
      </c>
      <c r="C5" s="112"/>
      <c r="D5" s="119">
        <v>2358</v>
      </c>
      <c r="E5" s="119">
        <v>1670.25</v>
      </c>
      <c r="F5" s="119">
        <v>2143</v>
      </c>
      <c r="G5" s="119">
        <v>1776</v>
      </c>
      <c r="H5" s="119">
        <v>325.75</v>
      </c>
      <c r="I5" s="119">
        <v>225.5</v>
      </c>
      <c r="J5" s="119">
        <v>489</v>
      </c>
      <c r="K5" s="119">
        <v>131</v>
      </c>
      <c r="L5" s="91">
        <v>1488</v>
      </c>
      <c r="M5" s="91">
        <v>1236</v>
      </c>
      <c r="N5" s="92">
        <v>1488</v>
      </c>
      <c r="O5" s="91">
        <v>1571</v>
      </c>
      <c r="P5" s="91">
        <v>0</v>
      </c>
      <c r="Q5" s="92">
        <v>60</v>
      </c>
      <c r="R5" s="92">
        <v>0</v>
      </c>
      <c r="S5" s="92">
        <v>0</v>
      </c>
      <c r="T5" s="92">
        <v>326</v>
      </c>
      <c r="U5" s="92">
        <v>267</v>
      </c>
      <c r="V5" s="92">
        <v>0</v>
      </c>
      <c r="W5" s="92">
        <v>0</v>
      </c>
      <c r="X5" s="92">
        <v>741</v>
      </c>
      <c r="Y5" s="115">
        <f t="shared" ref="Y5:Y20" si="0">SUM(E5+M5)/X5</f>
        <v>3.9220647773279351</v>
      </c>
      <c r="Z5" s="115">
        <f t="shared" ref="Z5:Z20" si="1">SUM(G5+O5)/X5</f>
        <v>4.5168690958164639</v>
      </c>
      <c r="AA5" s="115">
        <f t="shared" ref="AA5:AA20" si="2">SUM(I5+Q5)/X5</f>
        <v>0.38529014844804321</v>
      </c>
      <c r="AB5" s="115">
        <f t="shared" ref="AB5:AB20" si="3">SUM(K5+S5)/X5</f>
        <v>0.17678812415654521</v>
      </c>
      <c r="AC5" s="115">
        <f t="shared" ref="AC5:AC20" si="4">SUM(U5)/X5</f>
        <v>0.36032388663967613</v>
      </c>
      <c r="AD5" s="117">
        <f t="shared" ref="AD5:AD20" si="5">SUM(W5)/X5</f>
        <v>0</v>
      </c>
      <c r="AE5" s="121">
        <f t="shared" ref="AE5:AE20" si="6">SUM(Y5:AD5)</f>
        <v>9.3613360323886639</v>
      </c>
      <c r="AF5" s="116">
        <f t="shared" ref="AF5:AF28" si="7">(E5)/D5</f>
        <v>0.70833333333333337</v>
      </c>
      <c r="AG5" s="116">
        <f t="shared" ref="AG5:AG28" si="8">IFERROR(G5/F5,0)</f>
        <v>0.82874475034997663</v>
      </c>
      <c r="AH5" s="116">
        <f t="shared" ref="AH5:AH28" si="9">IFERROR(I5/H5,0)</f>
        <v>0.69224865694551041</v>
      </c>
      <c r="AI5" s="116">
        <f t="shared" ref="AI5:AI28" si="10">IFERROR(K5/J5,0)</f>
        <v>0.26789366053169733</v>
      </c>
      <c r="AJ5" s="116">
        <f t="shared" ref="AJ5:AJ28" si="11">IFERROR(M5/L5,0)</f>
        <v>0.83064516129032262</v>
      </c>
      <c r="AK5" s="116">
        <f t="shared" ref="AK5:AK28" si="12">IFERROR(O5/N5,0)</f>
        <v>1.055779569892473</v>
      </c>
      <c r="AL5" s="116">
        <f t="shared" ref="AL5:AL28" si="13">IFERROR(P5/Q5,0)</f>
        <v>0</v>
      </c>
      <c r="AM5" s="116">
        <f t="shared" ref="AM5:AM28" si="14">IFERROR(S5/R5,0)</f>
        <v>0</v>
      </c>
      <c r="AN5" s="116">
        <f t="shared" ref="AN5:AN28" si="15">IFERROR(U5/T5,0)</f>
        <v>0.81901840490797551</v>
      </c>
      <c r="AO5" s="116">
        <f t="shared" ref="AO5:AO28" si="16">IFERROR(W5/V5,0)</f>
        <v>0</v>
      </c>
      <c r="AQ5" s="118">
        <f t="shared" ref="AQ5:AQ28" si="17">SUM(E5+I5)/(D5+H5)</f>
        <v>0.70638099673963672</v>
      </c>
      <c r="AR5" s="118">
        <f t="shared" ref="AR5:AR28" si="18">SUM(G5+K5)/(F5+J5)</f>
        <v>0.72454407294832823</v>
      </c>
      <c r="AS5" s="118">
        <f t="shared" ref="AS5:AS28" si="19">SUM(M5+Q5)/(L5+P5)</f>
        <v>0.87096774193548387</v>
      </c>
      <c r="AT5" s="118">
        <f t="shared" ref="AT5:AT28" si="20">SUM(O5+S5)/(N5+R5)</f>
        <v>1.055779569892473</v>
      </c>
    </row>
    <row r="6" spans="1:46" ht="25.5" customHeight="1" x14ac:dyDescent="0.35">
      <c r="A6" s="97" t="s">
        <v>5</v>
      </c>
      <c r="B6" s="110" t="s">
        <v>69</v>
      </c>
      <c r="C6" s="112"/>
      <c r="D6" s="90">
        <v>2343</v>
      </c>
      <c r="E6" s="91">
        <v>1490.25</v>
      </c>
      <c r="F6" s="91">
        <v>1704</v>
      </c>
      <c r="G6" s="91">
        <v>1388</v>
      </c>
      <c r="H6" s="91">
        <v>326</v>
      </c>
      <c r="I6" s="91">
        <v>223.5</v>
      </c>
      <c r="J6" s="91">
        <v>0</v>
      </c>
      <c r="K6" s="91">
        <v>6</v>
      </c>
      <c r="L6" s="91">
        <v>1488</v>
      </c>
      <c r="M6" s="91">
        <v>1128</v>
      </c>
      <c r="N6" s="92">
        <v>1116</v>
      </c>
      <c r="O6" s="91">
        <v>1188</v>
      </c>
      <c r="P6" s="91">
        <v>0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738</v>
      </c>
      <c r="Y6" s="115">
        <f t="shared" si="0"/>
        <v>3.5477642276422765</v>
      </c>
      <c r="Z6" s="115">
        <f t="shared" si="1"/>
        <v>3.4905149051490514</v>
      </c>
      <c r="AA6" s="115">
        <f t="shared" si="2"/>
        <v>0.30284552845528456</v>
      </c>
      <c r="AB6" s="115">
        <f t="shared" si="3"/>
        <v>8.130081300813009E-3</v>
      </c>
      <c r="AC6" s="115">
        <f t="shared" si="4"/>
        <v>0</v>
      </c>
      <c r="AD6" s="117">
        <f t="shared" si="5"/>
        <v>0</v>
      </c>
      <c r="AE6" s="121">
        <f t="shared" si="6"/>
        <v>7.3492547425474246</v>
      </c>
      <c r="AF6" s="116">
        <f t="shared" si="7"/>
        <v>0.63604353393085789</v>
      </c>
      <c r="AG6" s="116">
        <f t="shared" si="8"/>
        <v>0.81455399061032863</v>
      </c>
      <c r="AH6" s="116">
        <f t="shared" si="9"/>
        <v>0.68558282208588961</v>
      </c>
      <c r="AI6" s="116">
        <f t="shared" si="10"/>
        <v>0</v>
      </c>
      <c r="AJ6" s="116">
        <f t="shared" si="11"/>
        <v>0.75806451612903225</v>
      </c>
      <c r="AK6" s="116">
        <f t="shared" si="12"/>
        <v>1.064516129032258</v>
      </c>
      <c r="AL6" s="116">
        <f t="shared" si="13"/>
        <v>0</v>
      </c>
      <c r="AM6" s="116">
        <f t="shared" si="14"/>
        <v>0</v>
      </c>
      <c r="AN6" s="116">
        <f t="shared" si="15"/>
        <v>0</v>
      </c>
      <c r="AO6" s="116">
        <f t="shared" si="16"/>
        <v>0</v>
      </c>
      <c r="AQ6" s="118">
        <f t="shared" si="17"/>
        <v>0.64209441738478834</v>
      </c>
      <c r="AR6" s="118">
        <f t="shared" si="18"/>
        <v>0.818075117370892</v>
      </c>
      <c r="AS6" s="118">
        <f t="shared" si="19"/>
        <v>0.75806451612903225</v>
      </c>
      <c r="AT6" s="118">
        <f t="shared" si="20"/>
        <v>1.064516129032258</v>
      </c>
    </row>
    <row r="7" spans="1:46" ht="25.5" customHeight="1" x14ac:dyDescent="0.35">
      <c r="A7" s="97" t="s">
        <v>6</v>
      </c>
      <c r="B7" s="110" t="s">
        <v>70</v>
      </c>
      <c r="C7" s="112"/>
      <c r="D7" s="90">
        <v>1394</v>
      </c>
      <c r="E7" s="91">
        <v>1236</v>
      </c>
      <c r="F7" s="91">
        <v>1221</v>
      </c>
      <c r="G7" s="91">
        <v>874</v>
      </c>
      <c r="H7" s="91">
        <v>0</v>
      </c>
      <c r="I7" s="91">
        <v>0</v>
      </c>
      <c r="J7" s="91">
        <v>0</v>
      </c>
      <c r="K7" s="91">
        <v>0</v>
      </c>
      <c r="L7" s="91">
        <v>762.75</v>
      </c>
      <c r="M7" s="91">
        <v>696</v>
      </c>
      <c r="N7" s="92">
        <v>744</v>
      </c>
      <c r="O7" s="91">
        <v>516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463</v>
      </c>
      <c r="Y7" s="115">
        <f t="shared" si="0"/>
        <v>4.1727861771058317</v>
      </c>
      <c r="Z7" s="115">
        <f t="shared" si="1"/>
        <v>3.002159827213823</v>
      </c>
      <c r="AA7" s="115">
        <f t="shared" si="2"/>
        <v>0</v>
      </c>
      <c r="AB7" s="115">
        <f t="shared" si="3"/>
        <v>0</v>
      </c>
      <c r="AC7" s="115">
        <f t="shared" si="4"/>
        <v>0</v>
      </c>
      <c r="AD7" s="117">
        <f t="shared" si="5"/>
        <v>0</v>
      </c>
      <c r="AE7" s="121">
        <f t="shared" si="6"/>
        <v>7.1749460043196542</v>
      </c>
      <c r="AF7" s="116">
        <f t="shared" si="7"/>
        <v>0.88665710186513624</v>
      </c>
      <c r="AG7" s="116">
        <f t="shared" si="8"/>
        <v>0.71580671580671584</v>
      </c>
      <c r="AH7" s="116">
        <f t="shared" si="9"/>
        <v>0</v>
      </c>
      <c r="AI7" s="116">
        <f t="shared" si="10"/>
        <v>0</v>
      </c>
      <c r="AJ7" s="116">
        <f t="shared" si="11"/>
        <v>0.91248770894788589</v>
      </c>
      <c r="AK7" s="116">
        <f t="shared" si="12"/>
        <v>0.69354838709677424</v>
      </c>
      <c r="AL7" s="116">
        <f t="shared" si="13"/>
        <v>0</v>
      </c>
      <c r="AM7" s="116">
        <f t="shared" si="14"/>
        <v>0</v>
      </c>
      <c r="AN7" s="116">
        <f t="shared" si="15"/>
        <v>0</v>
      </c>
      <c r="AO7" s="116">
        <f t="shared" si="16"/>
        <v>0</v>
      </c>
      <c r="AQ7" s="118">
        <f t="shared" si="17"/>
        <v>0.88665710186513624</v>
      </c>
      <c r="AR7" s="118">
        <f>SUM(G7+K7)/(F7+J7)</f>
        <v>0.71580671580671584</v>
      </c>
      <c r="AS7" s="118">
        <f t="shared" si="19"/>
        <v>0.91248770894788589</v>
      </c>
      <c r="AT7" s="118">
        <f t="shared" si="20"/>
        <v>0.69354838709677424</v>
      </c>
    </row>
    <row r="8" spans="1:46" ht="25.5" customHeight="1" x14ac:dyDescent="0.35">
      <c r="A8" s="97" t="s">
        <v>7</v>
      </c>
      <c r="B8" s="110" t="s">
        <v>67</v>
      </c>
      <c r="C8" s="112"/>
      <c r="D8" s="90">
        <v>1182</v>
      </c>
      <c r="E8" s="91">
        <v>958.5</v>
      </c>
      <c r="F8" s="91">
        <v>1576</v>
      </c>
      <c r="G8" s="91">
        <v>1241</v>
      </c>
      <c r="H8" s="91">
        <v>130</v>
      </c>
      <c r="I8" s="91">
        <v>144</v>
      </c>
      <c r="J8" s="91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744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494</v>
      </c>
      <c r="Y8" s="115">
        <f t="shared" si="0"/>
        <v>3.4463562753036436</v>
      </c>
      <c r="Z8" s="115">
        <f t="shared" si="1"/>
        <v>4.0182186234817809</v>
      </c>
      <c r="AA8" s="115">
        <f t="shared" si="2"/>
        <v>0.291497975708502</v>
      </c>
      <c r="AB8" s="115">
        <f t="shared" si="3"/>
        <v>0</v>
      </c>
      <c r="AC8" s="115">
        <f t="shared" si="4"/>
        <v>0</v>
      </c>
      <c r="AD8" s="117">
        <f t="shared" si="5"/>
        <v>0</v>
      </c>
      <c r="AE8" s="121">
        <f t="shared" si="6"/>
        <v>7.7560728744939267</v>
      </c>
      <c r="AF8" s="116">
        <f t="shared" si="7"/>
        <v>0.81091370558375631</v>
      </c>
      <c r="AG8" s="116">
        <f t="shared" si="8"/>
        <v>0.7874365482233503</v>
      </c>
      <c r="AH8" s="116">
        <f t="shared" si="9"/>
        <v>1.1076923076923078</v>
      </c>
      <c r="AI8" s="116">
        <f t="shared" si="10"/>
        <v>0</v>
      </c>
      <c r="AJ8" s="116">
        <f t="shared" si="11"/>
        <v>1</v>
      </c>
      <c r="AK8" s="116">
        <f t="shared" si="12"/>
        <v>1</v>
      </c>
      <c r="AL8" s="116">
        <f t="shared" si="13"/>
        <v>0</v>
      </c>
      <c r="AM8" s="116">
        <f t="shared" si="14"/>
        <v>0</v>
      </c>
      <c r="AN8" s="116">
        <f t="shared" si="15"/>
        <v>0</v>
      </c>
      <c r="AO8" s="116">
        <f t="shared" si="16"/>
        <v>0</v>
      </c>
      <c r="AQ8" s="118">
        <f t="shared" si="17"/>
        <v>0.84032012195121952</v>
      </c>
      <c r="AR8" s="118">
        <f t="shared" si="18"/>
        <v>0.7874365482233503</v>
      </c>
      <c r="AS8" s="118">
        <f t="shared" si="19"/>
        <v>1</v>
      </c>
      <c r="AT8" s="118">
        <f t="shared" si="20"/>
        <v>1</v>
      </c>
    </row>
    <row r="9" spans="1:46" ht="25.5" customHeight="1" x14ac:dyDescent="0.35">
      <c r="A9" s="97" t="s">
        <v>8</v>
      </c>
      <c r="B9" s="110" t="s">
        <v>71</v>
      </c>
      <c r="C9" s="112"/>
      <c r="D9" s="90">
        <v>3165.5</v>
      </c>
      <c r="E9" s="91">
        <v>2657</v>
      </c>
      <c r="F9" s="91">
        <v>2973</v>
      </c>
      <c r="G9" s="91">
        <v>1413</v>
      </c>
      <c r="H9" s="91">
        <v>0</v>
      </c>
      <c r="I9" s="91">
        <v>0</v>
      </c>
      <c r="J9" s="91">
        <v>0</v>
      </c>
      <c r="K9" s="91">
        <v>0</v>
      </c>
      <c r="L9" s="91">
        <v>2232</v>
      </c>
      <c r="M9" s="91">
        <v>1931</v>
      </c>
      <c r="N9" s="92">
        <v>1488</v>
      </c>
      <c r="O9" s="91">
        <v>815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936</v>
      </c>
      <c r="Y9" s="115">
        <f t="shared" si="0"/>
        <v>4.9017094017094021</v>
      </c>
      <c r="Z9" s="115">
        <f t="shared" si="1"/>
        <v>2.3803418803418803</v>
      </c>
      <c r="AA9" s="115">
        <f t="shared" si="2"/>
        <v>0</v>
      </c>
      <c r="AB9" s="115">
        <f t="shared" si="3"/>
        <v>0</v>
      </c>
      <c r="AC9" s="115">
        <f t="shared" si="4"/>
        <v>0</v>
      </c>
      <c r="AD9" s="117">
        <f t="shared" si="5"/>
        <v>0</v>
      </c>
      <c r="AE9" s="121">
        <f t="shared" si="6"/>
        <v>7.2820512820512828</v>
      </c>
      <c r="AF9" s="116">
        <f t="shared" si="7"/>
        <v>0.83936187016269148</v>
      </c>
      <c r="AG9" s="116">
        <f t="shared" si="8"/>
        <v>0.47527749747729564</v>
      </c>
      <c r="AH9" s="116">
        <f t="shared" si="9"/>
        <v>0</v>
      </c>
      <c r="AI9" s="116">
        <f t="shared" si="10"/>
        <v>0</v>
      </c>
      <c r="AJ9" s="116">
        <f t="shared" si="11"/>
        <v>0.86514336917562729</v>
      </c>
      <c r="AK9" s="116">
        <f t="shared" si="12"/>
        <v>0.54771505376344087</v>
      </c>
      <c r="AL9" s="116">
        <f t="shared" si="13"/>
        <v>0</v>
      </c>
      <c r="AM9" s="116">
        <f t="shared" si="14"/>
        <v>0</v>
      </c>
      <c r="AN9" s="116">
        <f t="shared" si="15"/>
        <v>0</v>
      </c>
      <c r="AO9" s="116">
        <f t="shared" si="16"/>
        <v>0</v>
      </c>
      <c r="AQ9" s="118">
        <f t="shared" si="17"/>
        <v>0.83936187016269148</v>
      </c>
      <c r="AR9" s="118">
        <f t="shared" si="18"/>
        <v>0.47527749747729564</v>
      </c>
      <c r="AS9" s="118">
        <f t="shared" si="19"/>
        <v>0.86514336917562729</v>
      </c>
      <c r="AT9" s="118">
        <f t="shared" si="20"/>
        <v>0.54771505376344087</v>
      </c>
    </row>
    <row r="10" spans="1:46" ht="25.5" customHeight="1" x14ac:dyDescent="0.35">
      <c r="A10" s="97" t="s">
        <v>9</v>
      </c>
      <c r="B10" s="110" t="s">
        <v>67</v>
      </c>
      <c r="C10" s="112"/>
      <c r="D10" s="90">
        <v>1871</v>
      </c>
      <c r="E10" s="91">
        <v>1500</v>
      </c>
      <c r="F10" s="91">
        <v>1455</v>
      </c>
      <c r="G10" s="91">
        <v>1534.5</v>
      </c>
      <c r="H10" s="91">
        <v>163</v>
      </c>
      <c r="I10" s="91">
        <v>78</v>
      </c>
      <c r="J10" s="91">
        <v>0</v>
      </c>
      <c r="K10" s="91">
        <v>90</v>
      </c>
      <c r="L10" s="91">
        <v>1116</v>
      </c>
      <c r="M10" s="91">
        <v>972</v>
      </c>
      <c r="N10" s="92">
        <v>1116</v>
      </c>
      <c r="O10" s="91">
        <v>1428</v>
      </c>
      <c r="P10" s="91">
        <v>0</v>
      </c>
      <c r="Q10" s="92">
        <v>0</v>
      </c>
      <c r="R10" s="92">
        <v>0</v>
      </c>
      <c r="S10" s="92">
        <v>36</v>
      </c>
      <c r="T10" s="92">
        <v>0</v>
      </c>
      <c r="U10" s="92">
        <v>0</v>
      </c>
      <c r="V10" s="92">
        <v>0</v>
      </c>
      <c r="W10" s="92">
        <v>0</v>
      </c>
      <c r="X10" s="92">
        <v>685</v>
      </c>
      <c r="Y10" s="115">
        <f t="shared" si="0"/>
        <v>3.6087591240875914</v>
      </c>
      <c r="Z10" s="115">
        <f t="shared" si="1"/>
        <v>4.3248175182481754</v>
      </c>
      <c r="AA10" s="115">
        <f t="shared" si="2"/>
        <v>0.11386861313868613</v>
      </c>
      <c r="AB10" s="115">
        <f t="shared" si="3"/>
        <v>0.18394160583941604</v>
      </c>
      <c r="AC10" s="115">
        <f t="shared" si="4"/>
        <v>0</v>
      </c>
      <c r="AD10" s="117">
        <f t="shared" si="5"/>
        <v>0</v>
      </c>
      <c r="AE10" s="121">
        <f t="shared" si="6"/>
        <v>8.2313868613138705</v>
      </c>
      <c r="AF10" s="116">
        <f t="shared" si="7"/>
        <v>0.80171031533939074</v>
      </c>
      <c r="AG10" s="116">
        <f t="shared" si="8"/>
        <v>1.054639175257732</v>
      </c>
      <c r="AH10" s="116">
        <f t="shared" si="9"/>
        <v>0.4785276073619632</v>
      </c>
      <c r="AI10" s="116">
        <f t="shared" si="10"/>
        <v>0</v>
      </c>
      <c r="AJ10" s="116">
        <f t="shared" si="11"/>
        <v>0.87096774193548387</v>
      </c>
      <c r="AK10" s="116">
        <f t="shared" si="12"/>
        <v>1.2795698924731183</v>
      </c>
      <c r="AL10" s="116">
        <f t="shared" si="13"/>
        <v>0</v>
      </c>
      <c r="AM10" s="116">
        <f t="shared" si="14"/>
        <v>0</v>
      </c>
      <c r="AN10" s="116">
        <f t="shared" si="15"/>
        <v>0</v>
      </c>
      <c r="AO10" s="116">
        <f t="shared" si="16"/>
        <v>0</v>
      </c>
      <c r="AQ10" s="118">
        <f t="shared" si="17"/>
        <v>0.77581120943952797</v>
      </c>
      <c r="AR10" s="118">
        <f t="shared" si="18"/>
        <v>1.1164948453608248</v>
      </c>
      <c r="AS10" s="118">
        <f t="shared" si="19"/>
        <v>0.87096774193548387</v>
      </c>
      <c r="AT10" s="118">
        <f t="shared" si="20"/>
        <v>1.3118279569892473</v>
      </c>
    </row>
    <row r="11" spans="1:46" ht="25.5" customHeight="1" x14ac:dyDescent="0.35">
      <c r="A11" s="97" t="s">
        <v>10</v>
      </c>
      <c r="B11" s="110" t="s">
        <v>69</v>
      </c>
      <c r="C11" s="112"/>
      <c r="D11" s="90">
        <v>1341</v>
      </c>
      <c r="E11" s="91">
        <v>1108.5</v>
      </c>
      <c r="F11" s="91">
        <v>447</v>
      </c>
      <c r="G11" s="91">
        <v>401</v>
      </c>
      <c r="H11" s="91">
        <v>0</v>
      </c>
      <c r="I11" s="91">
        <v>0</v>
      </c>
      <c r="J11" s="91">
        <v>0</v>
      </c>
      <c r="K11" s="91">
        <v>0</v>
      </c>
      <c r="L11" s="91">
        <v>744</v>
      </c>
      <c r="M11" s="91">
        <v>743.5</v>
      </c>
      <c r="N11" s="92">
        <v>372</v>
      </c>
      <c r="O11" s="91">
        <v>383.5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248</v>
      </c>
      <c r="Y11" s="115">
        <f t="shared" si="0"/>
        <v>7.467741935483871</v>
      </c>
      <c r="Z11" s="115">
        <f t="shared" si="1"/>
        <v>3.163306451612903</v>
      </c>
      <c r="AA11" s="115">
        <f t="shared" si="2"/>
        <v>0</v>
      </c>
      <c r="AB11" s="115">
        <f t="shared" si="3"/>
        <v>0</v>
      </c>
      <c r="AC11" s="115">
        <f t="shared" si="4"/>
        <v>0</v>
      </c>
      <c r="AD11" s="117">
        <f t="shared" si="5"/>
        <v>0</v>
      </c>
      <c r="AE11" s="121">
        <f t="shared" si="6"/>
        <v>10.631048387096774</v>
      </c>
      <c r="AF11" s="116">
        <f t="shared" si="7"/>
        <v>0.82662192393736023</v>
      </c>
      <c r="AG11" s="116">
        <f t="shared" si="8"/>
        <v>0.8970917225950783</v>
      </c>
      <c r="AH11" s="116">
        <f t="shared" si="9"/>
        <v>0</v>
      </c>
      <c r="AI11" s="116">
        <f t="shared" si="10"/>
        <v>0</v>
      </c>
      <c r="AJ11" s="116">
        <f t="shared" si="11"/>
        <v>0.99932795698924726</v>
      </c>
      <c r="AK11" s="116">
        <f t="shared" si="12"/>
        <v>1.0309139784946237</v>
      </c>
      <c r="AL11" s="116">
        <f t="shared" si="13"/>
        <v>0</v>
      </c>
      <c r="AM11" s="116">
        <f t="shared" si="14"/>
        <v>0</v>
      </c>
      <c r="AN11" s="116">
        <f t="shared" si="15"/>
        <v>0</v>
      </c>
      <c r="AO11" s="116">
        <f t="shared" si="16"/>
        <v>0</v>
      </c>
      <c r="AQ11" s="118">
        <f t="shared" si="17"/>
        <v>0.82662192393736023</v>
      </c>
      <c r="AR11" s="118">
        <f t="shared" si="18"/>
        <v>0.8970917225950783</v>
      </c>
      <c r="AS11" s="118">
        <f t="shared" si="19"/>
        <v>0.99932795698924726</v>
      </c>
      <c r="AT11" s="118">
        <f t="shared" si="20"/>
        <v>1.0309139784946237</v>
      </c>
    </row>
    <row r="12" spans="1:46" ht="25.5" customHeight="1" x14ac:dyDescent="0.35">
      <c r="A12" s="97" t="s">
        <v>41</v>
      </c>
      <c r="B12" s="110" t="s">
        <v>72</v>
      </c>
      <c r="C12" s="112"/>
      <c r="D12" s="90">
        <v>1623</v>
      </c>
      <c r="E12" s="91">
        <v>1481</v>
      </c>
      <c r="F12" s="91">
        <v>1832</v>
      </c>
      <c r="G12" s="91">
        <v>1955</v>
      </c>
      <c r="H12" s="91">
        <v>0</v>
      </c>
      <c r="I12" s="91">
        <v>0</v>
      </c>
      <c r="J12" s="91">
        <v>163</v>
      </c>
      <c r="K12" s="91">
        <v>150</v>
      </c>
      <c r="L12" s="91">
        <v>1116</v>
      </c>
      <c r="M12" s="91">
        <v>924</v>
      </c>
      <c r="N12" s="92">
        <v>1116</v>
      </c>
      <c r="O12" s="91">
        <v>1368</v>
      </c>
      <c r="P12" s="91">
        <v>0</v>
      </c>
      <c r="Q12" s="92">
        <v>0</v>
      </c>
      <c r="R12" s="92">
        <v>0</v>
      </c>
      <c r="S12" s="92">
        <v>48</v>
      </c>
      <c r="T12" s="92">
        <v>163</v>
      </c>
      <c r="U12" s="92">
        <v>163</v>
      </c>
      <c r="V12" s="92">
        <v>0</v>
      </c>
      <c r="W12" s="92">
        <v>0</v>
      </c>
      <c r="X12" s="92">
        <v>619</v>
      </c>
      <c r="Y12" s="115">
        <f t="shared" si="0"/>
        <v>3.8852988691437802</v>
      </c>
      <c r="Z12" s="115">
        <f t="shared" si="1"/>
        <v>5.3683360258481425</v>
      </c>
      <c r="AA12" s="115">
        <f t="shared" si="2"/>
        <v>0</v>
      </c>
      <c r="AB12" s="115">
        <f t="shared" si="3"/>
        <v>0.31987075928917608</v>
      </c>
      <c r="AC12" s="115">
        <f t="shared" si="4"/>
        <v>0.2633279483037157</v>
      </c>
      <c r="AD12" s="117">
        <f t="shared" si="5"/>
        <v>0</v>
      </c>
      <c r="AE12" s="121">
        <f t="shared" si="6"/>
        <v>9.8368336025848127</v>
      </c>
      <c r="AF12" s="116">
        <f t="shared" si="7"/>
        <v>0.91250770178681451</v>
      </c>
      <c r="AG12" s="116">
        <f t="shared" si="8"/>
        <v>1.0671397379912664</v>
      </c>
      <c r="AH12" s="116">
        <f t="shared" si="9"/>
        <v>0</v>
      </c>
      <c r="AI12" s="116">
        <f t="shared" si="10"/>
        <v>0.92024539877300615</v>
      </c>
      <c r="AJ12" s="116">
        <f t="shared" si="11"/>
        <v>0.82795698924731187</v>
      </c>
      <c r="AK12" s="116">
        <f t="shared" si="12"/>
        <v>1.2258064516129032</v>
      </c>
      <c r="AL12" s="116">
        <f t="shared" si="13"/>
        <v>0</v>
      </c>
      <c r="AM12" s="116">
        <f t="shared" si="14"/>
        <v>0</v>
      </c>
      <c r="AN12" s="116">
        <f t="shared" si="15"/>
        <v>1</v>
      </c>
      <c r="AO12" s="116">
        <f t="shared" si="16"/>
        <v>0</v>
      </c>
      <c r="AQ12" s="118">
        <f t="shared" si="17"/>
        <v>0.91250770178681451</v>
      </c>
      <c r="AR12" s="118">
        <f t="shared" si="18"/>
        <v>1.0551378446115289</v>
      </c>
      <c r="AS12" s="118">
        <f t="shared" si="19"/>
        <v>0.82795698924731187</v>
      </c>
      <c r="AT12" s="118">
        <f t="shared" si="20"/>
        <v>1.2688172043010753</v>
      </c>
    </row>
    <row r="13" spans="1:46" ht="25.5" customHeight="1" x14ac:dyDescent="0.35">
      <c r="A13" s="97" t="s">
        <v>11</v>
      </c>
      <c r="B13" s="110" t="s">
        <v>73</v>
      </c>
      <c r="C13" s="112"/>
      <c r="D13" s="90">
        <v>1610</v>
      </c>
      <c r="E13" s="91">
        <v>1412.5</v>
      </c>
      <c r="F13" s="91">
        <v>1610</v>
      </c>
      <c r="G13" s="91">
        <v>1542.75</v>
      </c>
      <c r="H13" s="91">
        <v>163</v>
      </c>
      <c r="I13" s="91">
        <v>132</v>
      </c>
      <c r="J13" s="91">
        <v>163</v>
      </c>
      <c r="K13" s="91">
        <v>150</v>
      </c>
      <c r="L13" s="91">
        <v>1116</v>
      </c>
      <c r="M13" s="91">
        <v>1041</v>
      </c>
      <c r="N13" s="92">
        <v>1116</v>
      </c>
      <c r="O13" s="91">
        <v>1224</v>
      </c>
      <c r="P13" s="91">
        <v>0</v>
      </c>
      <c r="Q13" s="92">
        <v>0</v>
      </c>
      <c r="R13" s="92">
        <v>0</v>
      </c>
      <c r="S13" s="92">
        <v>132</v>
      </c>
      <c r="T13" s="92">
        <v>163</v>
      </c>
      <c r="U13" s="92">
        <v>0</v>
      </c>
      <c r="V13" s="92">
        <v>0</v>
      </c>
      <c r="W13" s="92">
        <v>0</v>
      </c>
      <c r="X13" s="92">
        <v>589</v>
      </c>
      <c r="Y13" s="115">
        <f t="shared" si="0"/>
        <v>4.1655348047538201</v>
      </c>
      <c r="Z13" s="115">
        <f t="shared" si="1"/>
        <v>4.6973684210526319</v>
      </c>
      <c r="AA13" s="115">
        <f t="shared" si="2"/>
        <v>0.22410865874363328</v>
      </c>
      <c r="AB13" s="115">
        <f t="shared" si="3"/>
        <v>0.47877758913412566</v>
      </c>
      <c r="AC13" s="115">
        <f t="shared" si="4"/>
        <v>0</v>
      </c>
      <c r="AD13" s="117">
        <f t="shared" si="5"/>
        <v>0</v>
      </c>
      <c r="AE13" s="121">
        <f t="shared" si="6"/>
        <v>9.5657894736842106</v>
      </c>
      <c r="AF13" s="116">
        <f t="shared" si="7"/>
        <v>0.87732919254658381</v>
      </c>
      <c r="AG13" s="116">
        <f t="shared" si="8"/>
        <v>0.95822981366459625</v>
      </c>
      <c r="AH13" s="116">
        <f t="shared" si="9"/>
        <v>0.80981595092024539</v>
      </c>
      <c r="AI13" s="116">
        <f t="shared" si="10"/>
        <v>0.92024539877300615</v>
      </c>
      <c r="AJ13" s="116">
        <f t="shared" si="11"/>
        <v>0.93279569892473113</v>
      </c>
      <c r="AK13" s="116">
        <f t="shared" si="12"/>
        <v>1.096774193548387</v>
      </c>
      <c r="AL13" s="116">
        <f t="shared" si="13"/>
        <v>0</v>
      </c>
      <c r="AM13" s="116">
        <f t="shared" si="14"/>
        <v>0</v>
      </c>
      <c r="AN13" s="116">
        <f t="shared" si="15"/>
        <v>0</v>
      </c>
      <c r="AO13" s="116">
        <f t="shared" si="16"/>
        <v>0</v>
      </c>
      <c r="AQ13" s="118">
        <f t="shared" si="17"/>
        <v>0.87112239142695991</v>
      </c>
      <c r="AR13" s="118">
        <f t="shared" si="18"/>
        <v>0.9547377326565144</v>
      </c>
      <c r="AS13" s="118">
        <f t="shared" si="19"/>
        <v>0.93279569892473113</v>
      </c>
      <c r="AT13" s="118">
        <f t="shared" si="20"/>
        <v>1.2150537634408602</v>
      </c>
    </row>
    <row r="14" spans="1:46" ht="25.5" customHeight="1" x14ac:dyDescent="0.35">
      <c r="A14" s="97" t="s">
        <v>12</v>
      </c>
      <c r="B14" s="110" t="s">
        <v>74</v>
      </c>
      <c r="C14" s="112"/>
      <c r="D14" s="90">
        <v>1239</v>
      </c>
      <c r="E14" s="91">
        <v>912.5</v>
      </c>
      <c r="F14" s="91">
        <v>1032</v>
      </c>
      <c r="G14" s="91">
        <v>1349.5</v>
      </c>
      <c r="H14" s="91">
        <v>0</v>
      </c>
      <c r="I14" s="91">
        <v>0</v>
      </c>
      <c r="J14" s="91">
        <v>163</v>
      </c>
      <c r="K14" s="91">
        <v>0</v>
      </c>
      <c r="L14" s="91">
        <v>1116</v>
      </c>
      <c r="M14" s="91">
        <v>768</v>
      </c>
      <c r="N14" s="92">
        <v>744</v>
      </c>
      <c r="O14" s="91">
        <v>1032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473</v>
      </c>
      <c r="Y14" s="115">
        <f t="shared" si="0"/>
        <v>3.5528541226215644</v>
      </c>
      <c r="Z14" s="115">
        <f t="shared" si="1"/>
        <v>5.0348837209302326</v>
      </c>
      <c r="AA14" s="115">
        <f t="shared" si="2"/>
        <v>0</v>
      </c>
      <c r="AB14" s="115">
        <f t="shared" si="3"/>
        <v>0</v>
      </c>
      <c r="AC14" s="115">
        <f t="shared" si="4"/>
        <v>0</v>
      </c>
      <c r="AD14" s="117">
        <f t="shared" si="5"/>
        <v>0</v>
      </c>
      <c r="AE14" s="121">
        <f t="shared" si="6"/>
        <v>8.5877378435517961</v>
      </c>
      <c r="AF14" s="116">
        <f t="shared" si="7"/>
        <v>0.73648103309120261</v>
      </c>
      <c r="AG14" s="116">
        <f t="shared" si="8"/>
        <v>1.3076550387596899</v>
      </c>
      <c r="AH14" s="116">
        <f t="shared" si="9"/>
        <v>0</v>
      </c>
      <c r="AI14" s="116">
        <f t="shared" si="10"/>
        <v>0</v>
      </c>
      <c r="AJ14" s="116">
        <f t="shared" si="11"/>
        <v>0.68817204301075274</v>
      </c>
      <c r="AK14" s="116">
        <f t="shared" si="12"/>
        <v>1.3870967741935485</v>
      </c>
      <c r="AL14" s="116">
        <f t="shared" si="13"/>
        <v>0</v>
      </c>
      <c r="AM14" s="116">
        <f t="shared" si="14"/>
        <v>0</v>
      </c>
      <c r="AN14" s="116">
        <f t="shared" si="15"/>
        <v>0</v>
      </c>
      <c r="AO14" s="116">
        <f t="shared" si="16"/>
        <v>0</v>
      </c>
      <c r="AQ14" s="118">
        <f t="shared" si="17"/>
        <v>0.73648103309120261</v>
      </c>
      <c r="AR14" s="118">
        <f t="shared" si="18"/>
        <v>1.1292887029288703</v>
      </c>
      <c r="AS14" s="118">
        <f t="shared" si="19"/>
        <v>0.68817204301075274</v>
      </c>
      <c r="AT14" s="118">
        <f t="shared" si="20"/>
        <v>1.3870967741935485</v>
      </c>
    </row>
    <row r="15" spans="1:46" ht="25.5" customHeight="1" x14ac:dyDescent="0.35">
      <c r="A15" s="97" t="s">
        <v>13</v>
      </c>
      <c r="B15" s="110" t="s">
        <v>75</v>
      </c>
      <c r="C15" s="112"/>
      <c r="D15" s="90">
        <v>5052</v>
      </c>
      <c r="E15" s="91">
        <v>3764.5</v>
      </c>
      <c r="F15" s="91">
        <v>1943</v>
      </c>
      <c r="G15" s="91">
        <v>1250</v>
      </c>
      <c r="H15" s="91">
        <v>0</v>
      </c>
      <c r="I15" s="91">
        <v>0</v>
      </c>
      <c r="J15" s="91">
        <v>0</v>
      </c>
      <c r="K15" s="91">
        <v>24</v>
      </c>
      <c r="L15" s="91">
        <v>4836</v>
      </c>
      <c r="M15" s="91">
        <v>3821.75</v>
      </c>
      <c r="N15" s="92">
        <v>1860</v>
      </c>
      <c r="O15" s="91">
        <v>917.5</v>
      </c>
      <c r="P15" s="91">
        <v>0</v>
      </c>
      <c r="Q15" s="92">
        <v>0</v>
      </c>
      <c r="R15" s="92">
        <v>0</v>
      </c>
      <c r="S15" s="92">
        <v>72</v>
      </c>
      <c r="T15" s="92">
        <v>0</v>
      </c>
      <c r="U15" s="92">
        <v>0</v>
      </c>
      <c r="V15" s="92">
        <v>0</v>
      </c>
      <c r="W15" s="92">
        <v>0</v>
      </c>
      <c r="X15" s="92">
        <v>343</v>
      </c>
      <c r="Y15" s="115">
        <f t="shared" si="0"/>
        <v>22.117346938775512</v>
      </c>
      <c r="Z15" s="115">
        <f t="shared" si="1"/>
        <v>6.3192419825072887</v>
      </c>
      <c r="AA15" s="115">
        <f t="shared" si="2"/>
        <v>0</v>
      </c>
      <c r="AB15" s="115">
        <f t="shared" si="3"/>
        <v>0.27988338192419826</v>
      </c>
      <c r="AC15" s="115">
        <f t="shared" si="4"/>
        <v>0</v>
      </c>
      <c r="AD15" s="117">
        <f t="shared" si="5"/>
        <v>0</v>
      </c>
      <c r="AE15" s="121">
        <f t="shared" si="6"/>
        <v>28.716472303206999</v>
      </c>
      <c r="AF15" s="116">
        <f t="shared" si="7"/>
        <v>0.7451504354711006</v>
      </c>
      <c r="AG15" s="116">
        <f t="shared" si="8"/>
        <v>0.64333504889346371</v>
      </c>
      <c r="AH15" s="116">
        <f t="shared" si="9"/>
        <v>0</v>
      </c>
      <c r="AI15" s="116">
        <f t="shared" si="10"/>
        <v>0</v>
      </c>
      <c r="AJ15" s="116">
        <f t="shared" si="11"/>
        <v>0.7902708850289496</v>
      </c>
      <c r="AK15" s="116">
        <f t="shared" si="12"/>
        <v>0.49327956989247312</v>
      </c>
      <c r="AL15" s="116">
        <f t="shared" si="13"/>
        <v>0</v>
      </c>
      <c r="AM15" s="116">
        <f t="shared" si="14"/>
        <v>0</v>
      </c>
      <c r="AN15" s="116">
        <f t="shared" si="15"/>
        <v>0</v>
      </c>
      <c r="AO15" s="116">
        <f t="shared" si="16"/>
        <v>0</v>
      </c>
      <c r="AQ15" s="118">
        <f t="shared" si="17"/>
        <v>0.7451504354711006</v>
      </c>
      <c r="AR15" s="118">
        <f t="shared" si="18"/>
        <v>0.65568708183221824</v>
      </c>
      <c r="AS15" s="118">
        <f t="shared" si="19"/>
        <v>0.7902708850289496</v>
      </c>
      <c r="AT15" s="118">
        <f t="shared" si="20"/>
        <v>0.53198924731182795</v>
      </c>
    </row>
    <row r="16" spans="1:46" ht="25.5" customHeight="1" x14ac:dyDescent="0.35">
      <c r="A16" s="97" t="s">
        <v>14</v>
      </c>
      <c r="B16" s="110" t="s">
        <v>76</v>
      </c>
      <c r="C16" s="112"/>
      <c r="D16" s="90">
        <v>3366</v>
      </c>
      <c r="E16" s="91">
        <v>2599.5</v>
      </c>
      <c r="F16" s="91">
        <v>1683</v>
      </c>
      <c r="G16" s="91">
        <v>1651</v>
      </c>
      <c r="H16" s="91">
        <v>0</v>
      </c>
      <c r="I16" s="91">
        <v>0</v>
      </c>
      <c r="J16" s="91">
        <v>489</v>
      </c>
      <c r="K16" s="91">
        <v>472</v>
      </c>
      <c r="L16" s="91">
        <v>2604</v>
      </c>
      <c r="M16" s="91">
        <v>2481.5</v>
      </c>
      <c r="N16" s="92">
        <v>1116</v>
      </c>
      <c r="O16" s="91">
        <v>1330.5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840</v>
      </c>
      <c r="Y16" s="115">
        <f t="shared" si="0"/>
        <v>6.0488095238095241</v>
      </c>
      <c r="Z16" s="115">
        <f t="shared" si="1"/>
        <v>3.549404761904762</v>
      </c>
      <c r="AA16" s="115">
        <f t="shared" si="2"/>
        <v>0</v>
      </c>
      <c r="AB16" s="115">
        <f t="shared" si="3"/>
        <v>0.56190476190476191</v>
      </c>
      <c r="AC16" s="115">
        <f t="shared" si="4"/>
        <v>0</v>
      </c>
      <c r="AD16" s="117">
        <f t="shared" si="5"/>
        <v>0</v>
      </c>
      <c r="AE16" s="121">
        <f t="shared" si="6"/>
        <v>10.160119047619048</v>
      </c>
      <c r="AF16" s="116">
        <f t="shared" si="7"/>
        <v>0.7722816399286988</v>
      </c>
      <c r="AG16" s="116">
        <f t="shared" si="8"/>
        <v>0.98098633392751045</v>
      </c>
      <c r="AH16" s="116">
        <f t="shared" si="9"/>
        <v>0</v>
      </c>
      <c r="AI16" s="116">
        <f t="shared" si="10"/>
        <v>0.96523517382413093</v>
      </c>
      <c r="AJ16" s="116">
        <f t="shared" si="11"/>
        <v>0.95295698924731187</v>
      </c>
      <c r="AK16" s="116">
        <f t="shared" si="12"/>
        <v>1.1922043010752688</v>
      </c>
      <c r="AL16" s="116">
        <f t="shared" si="13"/>
        <v>0</v>
      </c>
      <c r="AM16" s="116">
        <f t="shared" si="14"/>
        <v>0</v>
      </c>
      <c r="AN16" s="116">
        <f t="shared" si="15"/>
        <v>0</v>
      </c>
      <c r="AO16" s="116">
        <f t="shared" si="16"/>
        <v>0</v>
      </c>
      <c r="AQ16" s="118">
        <f t="shared" si="17"/>
        <v>0.7722816399286988</v>
      </c>
      <c r="AR16" s="118">
        <f t="shared" si="18"/>
        <v>0.97744014732965012</v>
      </c>
      <c r="AS16" s="118">
        <f t="shared" si="19"/>
        <v>0.95295698924731187</v>
      </c>
      <c r="AT16" s="118">
        <f t="shared" si="20"/>
        <v>1.1922043010752688</v>
      </c>
    </row>
    <row r="17" spans="1:46" ht="25.5" customHeight="1" x14ac:dyDescent="0.35">
      <c r="A17" s="97" t="s">
        <v>15</v>
      </c>
      <c r="B17" s="110" t="s">
        <v>76</v>
      </c>
      <c r="C17" s="112"/>
      <c r="D17" s="90">
        <v>1256</v>
      </c>
      <c r="E17" s="91">
        <v>740.75</v>
      </c>
      <c r="F17" s="91">
        <v>837</v>
      </c>
      <c r="G17" s="91">
        <v>1043</v>
      </c>
      <c r="H17" s="91">
        <v>0</v>
      </c>
      <c r="I17" s="91">
        <v>0</v>
      </c>
      <c r="J17" s="91">
        <v>0</v>
      </c>
      <c r="K17" s="91">
        <v>66</v>
      </c>
      <c r="L17" s="91">
        <v>744</v>
      </c>
      <c r="M17" s="91">
        <v>730.5</v>
      </c>
      <c r="N17" s="92">
        <v>372</v>
      </c>
      <c r="O17" s="91">
        <v>558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557</v>
      </c>
      <c r="Y17" s="115">
        <f t="shared" si="0"/>
        <v>2.641382405745063</v>
      </c>
      <c r="Z17" s="115">
        <f t="shared" si="1"/>
        <v>2.8743267504488332</v>
      </c>
      <c r="AA17" s="115">
        <f t="shared" si="2"/>
        <v>0</v>
      </c>
      <c r="AB17" s="115">
        <f t="shared" si="3"/>
        <v>0.118491921005386</v>
      </c>
      <c r="AC17" s="115">
        <f t="shared" si="4"/>
        <v>0</v>
      </c>
      <c r="AD17" s="117">
        <f t="shared" si="5"/>
        <v>0</v>
      </c>
      <c r="AE17" s="121">
        <f t="shared" si="6"/>
        <v>5.6342010771992825</v>
      </c>
      <c r="AF17" s="116">
        <f t="shared" si="7"/>
        <v>0.58976910828025475</v>
      </c>
      <c r="AG17" s="116">
        <f t="shared" si="8"/>
        <v>1.2461170848267622</v>
      </c>
      <c r="AH17" s="116">
        <f t="shared" si="9"/>
        <v>0</v>
      </c>
      <c r="AI17" s="116">
        <f t="shared" si="10"/>
        <v>0</v>
      </c>
      <c r="AJ17" s="116">
        <f t="shared" si="11"/>
        <v>0.98185483870967738</v>
      </c>
      <c r="AK17" s="116">
        <f t="shared" si="12"/>
        <v>1.5</v>
      </c>
      <c r="AL17" s="116">
        <f t="shared" si="13"/>
        <v>0</v>
      </c>
      <c r="AM17" s="116">
        <f t="shared" si="14"/>
        <v>0</v>
      </c>
      <c r="AN17" s="116">
        <f t="shared" si="15"/>
        <v>0</v>
      </c>
      <c r="AO17" s="116">
        <f t="shared" si="16"/>
        <v>0</v>
      </c>
      <c r="AQ17" s="118">
        <f t="shared" si="17"/>
        <v>0.58976910828025475</v>
      </c>
      <c r="AR17" s="118">
        <f t="shared" si="18"/>
        <v>1.3249701314217444</v>
      </c>
      <c r="AS17" s="118">
        <f t="shared" si="19"/>
        <v>0.98185483870967738</v>
      </c>
      <c r="AT17" s="118">
        <f t="shared" si="20"/>
        <v>1.5</v>
      </c>
    </row>
    <row r="18" spans="1:46" ht="25.5" customHeight="1" x14ac:dyDescent="0.35">
      <c r="A18" s="97" t="s">
        <v>16</v>
      </c>
      <c r="B18" s="110" t="s">
        <v>67</v>
      </c>
      <c r="C18" s="112"/>
      <c r="D18" s="90">
        <v>2048</v>
      </c>
      <c r="E18" s="91">
        <v>1444.75</v>
      </c>
      <c r="F18" s="91">
        <v>1638</v>
      </c>
      <c r="G18" s="91">
        <v>1852</v>
      </c>
      <c r="H18" s="91">
        <v>0</v>
      </c>
      <c r="I18" s="91">
        <v>6</v>
      </c>
      <c r="J18" s="91">
        <v>163</v>
      </c>
      <c r="K18" s="91">
        <v>0</v>
      </c>
      <c r="L18" s="91">
        <v>1116</v>
      </c>
      <c r="M18" s="91">
        <v>1104</v>
      </c>
      <c r="N18" s="92">
        <v>1488</v>
      </c>
      <c r="O18" s="91">
        <v>1488</v>
      </c>
      <c r="P18" s="91">
        <v>0</v>
      </c>
      <c r="Q18" s="92">
        <v>0</v>
      </c>
      <c r="R18" s="92">
        <v>0</v>
      </c>
      <c r="S18" s="92">
        <v>12</v>
      </c>
      <c r="T18" s="92">
        <v>326</v>
      </c>
      <c r="U18" s="92">
        <v>311</v>
      </c>
      <c r="V18" s="92">
        <v>0</v>
      </c>
      <c r="W18" s="92">
        <v>0</v>
      </c>
      <c r="X18" s="92">
        <v>814</v>
      </c>
      <c r="Y18" s="115">
        <f t="shared" si="0"/>
        <v>3.1311425061425062</v>
      </c>
      <c r="Z18" s="115">
        <f t="shared" si="1"/>
        <v>4.1031941031941033</v>
      </c>
      <c r="AA18" s="115">
        <f t="shared" si="2"/>
        <v>7.3710073710073713E-3</v>
      </c>
      <c r="AB18" s="115">
        <f t="shared" si="3"/>
        <v>1.4742014742014743E-2</v>
      </c>
      <c r="AC18" s="115">
        <f t="shared" si="4"/>
        <v>0.38206388206388209</v>
      </c>
      <c r="AD18" s="117">
        <f t="shared" si="5"/>
        <v>0</v>
      </c>
      <c r="AE18" s="121">
        <f t="shared" si="6"/>
        <v>7.6385135135135132</v>
      </c>
      <c r="AF18" s="116">
        <f t="shared" si="7"/>
        <v>0.7054443359375</v>
      </c>
      <c r="AG18" s="116">
        <f t="shared" si="8"/>
        <v>1.1306471306471306</v>
      </c>
      <c r="AH18" s="116">
        <f t="shared" si="9"/>
        <v>0</v>
      </c>
      <c r="AI18" s="116">
        <f t="shared" si="10"/>
        <v>0</v>
      </c>
      <c r="AJ18" s="116">
        <f t="shared" si="11"/>
        <v>0.989247311827957</v>
      </c>
      <c r="AK18" s="116">
        <f t="shared" si="12"/>
        <v>1</v>
      </c>
      <c r="AL18" s="116">
        <f t="shared" si="13"/>
        <v>0</v>
      </c>
      <c r="AM18" s="116">
        <f t="shared" si="14"/>
        <v>0</v>
      </c>
      <c r="AN18" s="116">
        <f t="shared" si="15"/>
        <v>0.95398773006134974</v>
      </c>
      <c r="AO18" s="116">
        <f t="shared" si="16"/>
        <v>0</v>
      </c>
      <c r="AQ18" s="118">
        <f t="shared" si="17"/>
        <v>0.7083740234375</v>
      </c>
      <c r="AR18" s="118">
        <f t="shared" si="18"/>
        <v>1.028317601332593</v>
      </c>
      <c r="AS18" s="118">
        <f t="shared" si="19"/>
        <v>0.989247311827957</v>
      </c>
      <c r="AT18" s="118">
        <f t="shared" si="20"/>
        <v>1.0080645161290323</v>
      </c>
    </row>
    <row r="19" spans="1:46" ht="25.5" customHeight="1" x14ac:dyDescent="0.35">
      <c r="A19" s="97" t="s">
        <v>17</v>
      </c>
      <c r="B19" s="110" t="s">
        <v>71</v>
      </c>
      <c r="C19" s="112"/>
      <c r="D19" s="90">
        <v>2376</v>
      </c>
      <c r="E19" s="91">
        <v>2135.25</v>
      </c>
      <c r="F19" s="91">
        <v>792</v>
      </c>
      <c r="G19" s="91">
        <v>853.75</v>
      </c>
      <c r="H19" s="91">
        <v>0</v>
      </c>
      <c r="I19" s="91">
        <v>0</v>
      </c>
      <c r="J19" s="91">
        <v>0</v>
      </c>
      <c r="K19" s="91">
        <v>0</v>
      </c>
      <c r="L19" s="91">
        <v>2160</v>
      </c>
      <c r="M19" s="91">
        <v>1798.5</v>
      </c>
      <c r="N19" s="92">
        <v>720</v>
      </c>
      <c r="O19" s="91">
        <v>672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185</v>
      </c>
      <c r="Y19" s="115">
        <f t="shared" si="0"/>
        <v>21.263513513513512</v>
      </c>
      <c r="Z19" s="115">
        <f t="shared" si="1"/>
        <v>8.2472972972972975</v>
      </c>
      <c r="AA19" s="115">
        <f t="shared" si="2"/>
        <v>0</v>
      </c>
      <c r="AB19" s="115">
        <f t="shared" si="3"/>
        <v>0</v>
      </c>
      <c r="AC19" s="115">
        <f t="shared" si="4"/>
        <v>0</v>
      </c>
      <c r="AD19" s="117">
        <f t="shared" si="5"/>
        <v>0</v>
      </c>
      <c r="AE19" s="121">
        <f t="shared" si="6"/>
        <v>29.51081081081081</v>
      </c>
      <c r="AF19" s="116">
        <f t="shared" si="7"/>
        <v>0.89867424242424243</v>
      </c>
      <c r="AG19" s="116">
        <f t="shared" si="8"/>
        <v>1.0779671717171717</v>
      </c>
      <c r="AH19" s="116">
        <f t="shared" si="9"/>
        <v>0</v>
      </c>
      <c r="AI19" s="116">
        <f t="shared" si="10"/>
        <v>0</v>
      </c>
      <c r="AJ19" s="116">
        <f t="shared" si="11"/>
        <v>0.83263888888888893</v>
      </c>
      <c r="AK19" s="116">
        <f t="shared" si="12"/>
        <v>0.93333333333333335</v>
      </c>
      <c r="AL19" s="116">
        <f t="shared" si="13"/>
        <v>0</v>
      </c>
      <c r="AM19" s="116">
        <f t="shared" si="14"/>
        <v>0</v>
      </c>
      <c r="AN19" s="116">
        <f t="shared" si="15"/>
        <v>0</v>
      </c>
      <c r="AO19" s="116">
        <f t="shared" si="16"/>
        <v>0</v>
      </c>
      <c r="AQ19" s="118">
        <f t="shared" si="17"/>
        <v>0.89867424242424243</v>
      </c>
      <c r="AR19" s="118">
        <f t="shared" si="18"/>
        <v>1.0779671717171717</v>
      </c>
      <c r="AS19" s="118">
        <f t="shared" si="19"/>
        <v>0.83263888888888893</v>
      </c>
      <c r="AT19" s="118">
        <f t="shared" si="20"/>
        <v>0.93333333333333335</v>
      </c>
    </row>
    <row r="20" spans="1:46" ht="25.5" customHeight="1" x14ac:dyDescent="0.35">
      <c r="A20" s="97" t="s">
        <v>18</v>
      </c>
      <c r="B20" s="110" t="s">
        <v>77</v>
      </c>
      <c r="C20" s="112"/>
      <c r="D20" s="90">
        <v>1577</v>
      </c>
      <c r="E20" s="91">
        <v>1138</v>
      </c>
      <c r="F20" s="91">
        <v>1380</v>
      </c>
      <c r="G20" s="91">
        <v>1961.75</v>
      </c>
      <c r="H20" s="91">
        <v>0</v>
      </c>
      <c r="I20" s="91">
        <v>0</v>
      </c>
      <c r="J20" s="91">
        <v>163</v>
      </c>
      <c r="K20" s="91">
        <v>178.5</v>
      </c>
      <c r="L20" s="91">
        <v>1116</v>
      </c>
      <c r="M20" s="91">
        <v>843</v>
      </c>
      <c r="N20" s="92">
        <v>744</v>
      </c>
      <c r="O20" s="91">
        <v>1216</v>
      </c>
      <c r="P20" s="91">
        <v>0</v>
      </c>
      <c r="Q20" s="92">
        <v>0</v>
      </c>
      <c r="R20" s="92">
        <v>0</v>
      </c>
      <c r="S20" s="92">
        <v>36</v>
      </c>
      <c r="T20" s="92">
        <v>163</v>
      </c>
      <c r="U20" s="92">
        <v>150.5</v>
      </c>
      <c r="V20" s="92">
        <v>0</v>
      </c>
      <c r="W20" s="92">
        <v>0</v>
      </c>
      <c r="X20" s="92">
        <v>621</v>
      </c>
      <c r="Y20" s="115">
        <f t="shared" si="0"/>
        <v>3.1900161030595813</v>
      </c>
      <c r="Z20" s="115">
        <f t="shared" si="1"/>
        <v>5.1171497584541061</v>
      </c>
      <c r="AA20" s="115">
        <f t="shared" si="2"/>
        <v>0</v>
      </c>
      <c r="AB20" s="115">
        <f t="shared" si="3"/>
        <v>0.34541062801932365</v>
      </c>
      <c r="AC20" s="115">
        <f t="shared" si="4"/>
        <v>0.24235104669887278</v>
      </c>
      <c r="AD20" s="117">
        <f t="shared" si="5"/>
        <v>0</v>
      </c>
      <c r="AE20" s="121">
        <f t="shared" si="6"/>
        <v>8.8949275362318847</v>
      </c>
      <c r="AF20" s="116">
        <f t="shared" si="7"/>
        <v>0.72162333544705137</v>
      </c>
      <c r="AG20" s="116">
        <f t="shared" si="8"/>
        <v>1.4215579710144928</v>
      </c>
      <c r="AH20" s="116">
        <f t="shared" si="9"/>
        <v>0</v>
      </c>
      <c r="AI20" s="116">
        <f t="shared" si="10"/>
        <v>1.0950920245398772</v>
      </c>
      <c r="AJ20" s="116">
        <f t="shared" si="11"/>
        <v>0.7553763440860215</v>
      </c>
      <c r="AK20" s="116">
        <f t="shared" si="12"/>
        <v>1.6344086021505377</v>
      </c>
      <c r="AL20" s="116">
        <f t="shared" si="13"/>
        <v>0</v>
      </c>
      <c r="AM20" s="116">
        <f t="shared" si="14"/>
        <v>0</v>
      </c>
      <c r="AN20" s="116">
        <f t="shared" si="15"/>
        <v>0.92331288343558282</v>
      </c>
      <c r="AO20" s="116">
        <f t="shared" si="16"/>
        <v>0</v>
      </c>
      <c r="AQ20" s="118">
        <f t="shared" si="17"/>
        <v>0.72162333544705137</v>
      </c>
      <c r="AR20" s="118">
        <f t="shared" si="18"/>
        <v>1.3870706416072587</v>
      </c>
      <c r="AS20" s="118">
        <f t="shared" si="19"/>
        <v>0.7553763440860215</v>
      </c>
      <c r="AT20" s="118">
        <f t="shared" si="20"/>
        <v>1.6827956989247312</v>
      </c>
    </row>
    <row r="21" spans="1:46" ht="25.5" customHeight="1" x14ac:dyDescent="0.35">
      <c r="A21" s="97" t="s">
        <v>19</v>
      </c>
      <c r="B21" s="110" t="s">
        <v>72</v>
      </c>
      <c r="C21" s="112"/>
      <c r="D21" s="90">
        <v>851</v>
      </c>
      <c r="E21" s="91">
        <v>1109.5</v>
      </c>
      <c r="F21" s="91">
        <v>930</v>
      </c>
      <c r="G21" s="91">
        <v>1144.5</v>
      </c>
      <c r="H21" s="91">
        <v>0</v>
      </c>
      <c r="I21" s="91">
        <v>0</v>
      </c>
      <c r="J21" s="91">
        <v>0</v>
      </c>
      <c r="K21" s="91">
        <v>123</v>
      </c>
      <c r="L21" s="91">
        <v>744</v>
      </c>
      <c r="M21" s="91">
        <v>758.5</v>
      </c>
      <c r="N21" s="92">
        <v>744</v>
      </c>
      <c r="O21" s="91">
        <v>1044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434</v>
      </c>
      <c r="Y21" s="115">
        <f t="shared" ref="Y21:Y28" si="21">SUM(E21+M21)/X21</f>
        <v>4.3041474654377883</v>
      </c>
      <c r="Z21" s="115">
        <f t="shared" ref="Z21:Z28" si="22">SUM(G21+O21)/X21</f>
        <v>5.0426267281105988</v>
      </c>
      <c r="AA21" s="115">
        <f t="shared" ref="AA21:AA28" si="23">SUM(I21+Q21)/X21</f>
        <v>0</v>
      </c>
      <c r="AB21" s="115">
        <f t="shared" ref="AB21:AB28" si="24">SUM(K21+S21)/X21</f>
        <v>0.28341013824884792</v>
      </c>
      <c r="AC21" s="115">
        <f t="shared" ref="AC21:AC28" si="25">SUM(U21)/X21</f>
        <v>0</v>
      </c>
      <c r="AD21" s="117">
        <f t="shared" ref="AD21:AD28" si="26">SUM(W21)/X21</f>
        <v>0</v>
      </c>
      <c r="AE21" s="121">
        <f t="shared" ref="AE21:AE28" si="27">SUM(Y21:AD21)</f>
        <v>9.6301843317972367</v>
      </c>
      <c r="AF21" s="116">
        <f t="shared" si="7"/>
        <v>1.3037602820211516</v>
      </c>
      <c r="AG21" s="116">
        <f t="shared" si="8"/>
        <v>1.2306451612903226</v>
      </c>
      <c r="AH21" s="116">
        <f t="shared" si="9"/>
        <v>0</v>
      </c>
      <c r="AI21" s="116">
        <f t="shared" si="10"/>
        <v>0</v>
      </c>
      <c r="AJ21" s="116">
        <f t="shared" si="11"/>
        <v>1.019489247311828</v>
      </c>
      <c r="AK21" s="116">
        <f t="shared" si="12"/>
        <v>1.403225806451613</v>
      </c>
      <c r="AL21" s="116">
        <f t="shared" si="13"/>
        <v>0</v>
      </c>
      <c r="AM21" s="116">
        <f t="shared" si="14"/>
        <v>0</v>
      </c>
      <c r="AN21" s="116">
        <f t="shared" si="15"/>
        <v>0</v>
      </c>
      <c r="AO21" s="116">
        <f t="shared" si="16"/>
        <v>0</v>
      </c>
      <c r="AQ21" s="118">
        <f t="shared" si="17"/>
        <v>1.3037602820211516</v>
      </c>
      <c r="AR21" s="118">
        <f t="shared" si="18"/>
        <v>1.3629032258064515</v>
      </c>
      <c r="AS21" s="118">
        <f t="shared" si="19"/>
        <v>1.019489247311828</v>
      </c>
      <c r="AT21" s="118">
        <f t="shared" si="20"/>
        <v>1.403225806451613</v>
      </c>
    </row>
    <row r="22" spans="1:46" ht="25.5" customHeight="1" x14ac:dyDescent="0.35">
      <c r="A22" s="97" t="s">
        <v>20</v>
      </c>
      <c r="B22" s="110" t="s">
        <v>78</v>
      </c>
      <c r="C22" s="112"/>
      <c r="D22" s="90">
        <v>2025</v>
      </c>
      <c r="E22" s="91">
        <v>1754.5</v>
      </c>
      <c r="F22" s="91">
        <v>1620</v>
      </c>
      <c r="G22" s="91">
        <v>1561</v>
      </c>
      <c r="H22" s="91">
        <v>0</v>
      </c>
      <c r="I22" s="91">
        <v>0</v>
      </c>
      <c r="J22" s="91">
        <v>163</v>
      </c>
      <c r="K22" s="91">
        <v>372</v>
      </c>
      <c r="L22" s="91">
        <v>1488</v>
      </c>
      <c r="M22" s="91">
        <v>1357</v>
      </c>
      <c r="N22" s="92">
        <v>1116</v>
      </c>
      <c r="O22" s="91">
        <v>1166</v>
      </c>
      <c r="P22" s="91">
        <v>0</v>
      </c>
      <c r="Q22" s="92">
        <v>0</v>
      </c>
      <c r="R22" s="92">
        <v>0</v>
      </c>
      <c r="S22" s="92">
        <v>144</v>
      </c>
      <c r="T22" s="92">
        <v>0</v>
      </c>
      <c r="U22" s="92">
        <v>0</v>
      </c>
      <c r="V22" s="92">
        <v>0</v>
      </c>
      <c r="W22" s="92">
        <v>0</v>
      </c>
      <c r="X22" s="92">
        <v>804</v>
      </c>
      <c r="Y22" s="115">
        <f t="shared" si="21"/>
        <v>3.8700248756218905</v>
      </c>
      <c r="Z22" s="115">
        <f t="shared" si="22"/>
        <v>3.3917910447761193</v>
      </c>
      <c r="AA22" s="115">
        <f t="shared" si="23"/>
        <v>0</v>
      </c>
      <c r="AB22" s="115">
        <f t="shared" si="24"/>
        <v>0.64179104477611937</v>
      </c>
      <c r="AC22" s="115">
        <f t="shared" si="25"/>
        <v>0</v>
      </c>
      <c r="AD22" s="117">
        <f t="shared" si="26"/>
        <v>0</v>
      </c>
      <c r="AE22" s="121">
        <f t="shared" si="27"/>
        <v>7.903606965174129</v>
      </c>
      <c r="AF22" s="116">
        <f t="shared" si="7"/>
        <v>0.86641975308641972</v>
      </c>
      <c r="AG22" s="116">
        <f t="shared" si="8"/>
        <v>0.96358024691358024</v>
      </c>
      <c r="AH22" s="116">
        <f t="shared" si="9"/>
        <v>0</v>
      </c>
      <c r="AI22" s="116">
        <f t="shared" si="10"/>
        <v>2.2822085889570554</v>
      </c>
      <c r="AJ22" s="116">
        <f t="shared" si="11"/>
        <v>0.91196236559139787</v>
      </c>
      <c r="AK22" s="116">
        <f t="shared" si="12"/>
        <v>1.0448028673835126</v>
      </c>
      <c r="AL22" s="116">
        <f t="shared" si="13"/>
        <v>0</v>
      </c>
      <c r="AM22" s="116">
        <f t="shared" si="14"/>
        <v>0</v>
      </c>
      <c r="AN22" s="116">
        <f t="shared" si="15"/>
        <v>0</v>
      </c>
      <c r="AO22" s="116">
        <f t="shared" si="16"/>
        <v>0</v>
      </c>
      <c r="AQ22" s="118">
        <f t="shared" si="17"/>
        <v>0.86641975308641972</v>
      </c>
      <c r="AR22" s="118">
        <f t="shared" si="18"/>
        <v>1.084127874369041</v>
      </c>
      <c r="AS22" s="118">
        <f t="shared" si="19"/>
        <v>0.91196236559139787</v>
      </c>
      <c r="AT22" s="118">
        <f t="shared" si="20"/>
        <v>1.1738351254480286</v>
      </c>
    </row>
    <row r="23" spans="1:46" ht="25.5" customHeight="1" x14ac:dyDescent="0.35">
      <c r="A23" s="97" t="s">
        <v>21</v>
      </c>
      <c r="B23" s="110" t="s">
        <v>79</v>
      </c>
      <c r="C23" s="112"/>
      <c r="D23" s="90">
        <v>2586</v>
      </c>
      <c r="E23" s="91">
        <v>1625</v>
      </c>
      <c r="F23" s="91">
        <v>1293</v>
      </c>
      <c r="G23" s="91">
        <v>1327</v>
      </c>
      <c r="H23" s="91">
        <v>0</v>
      </c>
      <c r="I23" s="91">
        <v>0</v>
      </c>
      <c r="J23" s="91">
        <v>0</v>
      </c>
      <c r="K23" s="91">
        <v>42</v>
      </c>
      <c r="L23" s="91">
        <v>1488</v>
      </c>
      <c r="M23" s="91">
        <v>1212</v>
      </c>
      <c r="N23" s="92">
        <v>1116</v>
      </c>
      <c r="O23" s="91">
        <v>1164</v>
      </c>
      <c r="P23" s="91">
        <v>0</v>
      </c>
      <c r="Q23" s="92">
        <v>0</v>
      </c>
      <c r="R23" s="92">
        <v>0</v>
      </c>
      <c r="S23" s="92">
        <v>24</v>
      </c>
      <c r="T23" s="92">
        <v>163</v>
      </c>
      <c r="U23" s="92">
        <v>146.5</v>
      </c>
      <c r="V23" s="92">
        <v>0</v>
      </c>
      <c r="W23" s="92">
        <v>0</v>
      </c>
      <c r="X23" s="92">
        <v>708</v>
      </c>
      <c r="Y23" s="115">
        <f t="shared" si="21"/>
        <v>4.0070621468926557</v>
      </c>
      <c r="Z23" s="115">
        <f t="shared" si="22"/>
        <v>3.518361581920904</v>
      </c>
      <c r="AA23" s="115">
        <f t="shared" si="23"/>
        <v>0</v>
      </c>
      <c r="AB23" s="115">
        <f t="shared" si="24"/>
        <v>9.3220338983050849E-2</v>
      </c>
      <c r="AC23" s="115">
        <f t="shared" si="25"/>
        <v>0.20692090395480225</v>
      </c>
      <c r="AD23" s="117">
        <f t="shared" si="26"/>
        <v>0</v>
      </c>
      <c r="AE23" s="121">
        <f t="shared" si="27"/>
        <v>7.8255649717514126</v>
      </c>
      <c r="AF23" s="116">
        <f t="shared" si="7"/>
        <v>0.62838360402165505</v>
      </c>
      <c r="AG23" s="116">
        <f t="shared" si="8"/>
        <v>1.0262954369682908</v>
      </c>
      <c r="AH23" s="116">
        <f t="shared" si="9"/>
        <v>0</v>
      </c>
      <c r="AI23" s="116">
        <f t="shared" si="10"/>
        <v>0</v>
      </c>
      <c r="AJ23" s="116">
        <f t="shared" si="11"/>
        <v>0.81451612903225812</v>
      </c>
      <c r="AK23" s="116">
        <f t="shared" si="12"/>
        <v>1.043010752688172</v>
      </c>
      <c r="AL23" s="116">
        <f t="shared" si="13"/>
        <v>0</v>
      </c>
      <c r="AM23" s="116">
        <f t="shared" si="14"/>
        <v>0</v>
      </c>
      <c r="AN23" s="116">
        <f t="shared" si="15"/>
        <v>0.89877300613496935</v>
      </c>
      <c r="AO23" s="116">
        <f t="shared" si="16"/>
        <v>0</v>
      </c>
      <c r="AQ23" s="118">
        <f t="shared" si="17"/>
        <v>0.62838360402165505</v>
      </c>
      <c r="AR23" s="118">
        <f t="shared" si="18"/>
        <v>1.0587780355761793</v>
      </c>
      <c r="AS23" s="118">
        <f t="shared" si="19"/>
        <v>0.81451612903225812</v>
      </c>
      <c r="AT23" s="118">
        <f t="shared" si="20"/>
        <v>1.064516129032258</v>
      </c>
    </row>
    <row r="24" spans="1:46" ht="25.5" customHeight="1" x14ac:dyDescent="0.35">
      <c r="A24" s="97" t="s">
        <v>22</v>
      </c>
      <c r="B24" s="110" t="s">
        <v>78</v>
      </c>
      <c r="C24" s="112"/>
      <c r="D24" s="90">
        <v>2566</v>
      </c>
      <c r="E24" s="91">
        <v>1019</v>
      </c>
      <c r="F24" s="91">
        <v>1777</v>
      </c>
      <c r="G24" s="91">
        <v>1202</v>
      </c>
      <c r="H24" s="91">
        <v>163</v>
      </c>
      <c r="I24" s="91">
        <v>120</v>
      </c>
      <c r="J24" s="91">
        <v>0</v>
      </c>
      <c r="K24" s="91">
        <v>0</v>
      </c>
      <c r="L24" s="91">
        <v>2232</v>
      </c>
      <c r="M24" s="91">
        <v>1032</v>
      </c>
      <c r="N24" s="92">
        <v>1488</v>
      </c>
      <c r="O24" s="91">
        <v>828</v>
      </c>
      <c r="P24" s="91">
        <v>0</v>
      </c>
      <c r="Q24" s="92">
        <v>0</v>
      </c>
      <c r="R24" s="92">
        <v>0</v>
      </c>
      <c r="S24" s="92">
        <v>0</v>
      </c>
      <c r="T24" s="92">
        <v>163</v>
      </c>
      <c r="U24" s="92">
        <v>110.5</v>
      </c>
      <c r="V24" s="92">
        <v>0</v>
      </c>
      <c r="W24" s="92">
        <v>0</v>
      </c>
      <c r="X24" s="92">
        <v>440</v>
      </c>
      <c r="Y24" s="115">
        <f t="shared" si="21"/>
        <v>4.6613636363636362</v>
      </c>
      <c r="Z24" s="115">
        <f t="shared" si="22"/>
        <v>4.6136363636363633</v>
      </c>
      <c r="AA24" s="115">
        <f t="shared" si="23"/>
        <v>0.27272727272727271</v>
      </c>
      <c r="AB24" s="115">
        <f t="shared" si="24"/>
        <v>0</v>
      </c>
      <c r="AC24" s="115">
        <f t="shared" si="25"/>
        <v>0.25113636363636366</v>
      </c>
      <c r="AD24" s="117">
        <f t="shared" si="26"/>
        <v>0</v>
      </c>
      <c r="AE24" s="121">
        <f t="shared" si="27"/>
        <v>9.7988636363636363</v>
      </c>
      <c r="AF24" s="116">
        <f t="shared" si="7"/>
        <v>0.39711613406079499</v>
      </c>
      <c r="AG24" s="116">
        <f t="shared" si="8"/>
        <v>0.67642093415869442</v>
      </c>
      <c r="AH24" s="116">
        <f t="shared" si="9"/>
        <v>0.73619631901840488</v>
      </c>
      <c r="AI24" s="116">
        <f t="shared" si="10"/>
        <v>0</v>
      </c>
      <c r="AJ24" s="116">
        <f t="shared" si="11"/>
        <v>0.46236559139784944</v>
      </c>
      <c r="AK24" s="116">
        <f t="shared" si="12"/>
        <v>0.55645161290322576</v>
      </c>
      <c r="AL24" s="116">
        <f t="shared" si="13"/>
        <v>0</v>
      </c>
      <c r="AM24" s="116">
        <f t="shared" si="14"/>
        <v>0</v>
      </c>
      <c r="AN24" s="116">
        <f t="shared" si="15"/>
        <v>0.67791411042944782</v>
      </c>
      <c r="AO24" s="116">
        <f t="shared" si="16"/>
        <v>0</v>
      </c>
      <c r="AQ24" s="118">
        <f t="shared" si="17"/>
        <v>0.41736899963356539</v>
      </c>
      <c r="AR24" s="118">
        <f t="shared" si="18"/>
        <v>0.67642093415869442</v>
      </c>
      <c r="AS24" s="118">
        <f t="shared" si="19"/>
        <v>0.46236559139784944</v>
      </c>
      <c r="AT24" s="118">
        <f t="shared" si="20"/>
        <v>0.55645161290322576</v>
      </c>
    </row>
    <row r="25" spans="1:46" ht="25.5" customHeight="1" x14ac:dyDescent="0.35">
      <c r="A25" s="97" t="s">
        <v>23</v>
      </c>
      <c r="B25" s="110" t="s">
        <v>78</v>
      </c>
      <c r="C25" s="112"/>
      <c r="D25" s="90">
        <v>2021</v>
      </c>
      <c r="E25" s="91">
        <v>1534.5</v>
      </c>
      <c r="F25" s="91">
        <v>1213</v>
      </c>
      <c r="G25" s="91">
        <v>1194.5</v>
      </c>
      <c r="H25" s="91">
        <v>0</v>
      </c>
      <c r="I25" s="91">
        <v>0</v>
      </c>
      <c r="J25" s="91">
        <v>130.5</v>
      </c>
      <c r="K25" s="91">
        <v>12</v>
      </c>
      <c r="L25" s="91">
        <v>1488</v>
      </c>
      <c r="M25" s="91">
        <v>1285</v>
      </c>
      <c r="N25" s="92">
        <v>744</v>
      </c>
      <c r="O25" s="91">
        <v>912</v>
      </c>
      <c r="P25" s="91">
        <v>0</v>
      </c>
      <c r="Q25" s="92">
        <v>0</v>
      </c>
      <c r="R25" s="92">
        <v>0</v>
      </c>
      <c r="S25" s="92">
        <v>49</v>
      </c>
      <c r="T25" s="92">
        <v>0</v>
      </c>
      <c r="U25" s="92">
        <v>0</v>
      </c>
      <c r="V25" s="92">
        <v>0</v>
      </c>
      <c r="W25" s="92">
        <v>0</v>
      </c>
      <c r="X25" s="92">
        <v>585</v>
      </c>
      <c r="Y25" s="115">
        <f t="shared" si="21"/>
        <v>4.8196581196581194</v>
      </c>
      <c r="Z25" s="115">
        <f t="shared" si="22"/>
        <v>3.6008547008547009</v>
      </c>
      <c r="AA25" s="115">
        <f t="shared" si="23"/>
        <v>0</v>
      </c>
      <c r="AB25" s="115">
        <f t="shared" si="24"/>
        <v>0.10427350427350428</v>
      </c>
      <c r="AC25" s="115">
        <f t="shared" si="25"/>
        <v>0</v>
      </c>
      <c r="AD25" s="117">
        <f t="shared" si="26"/>
        <v>0</v>
      </c>
      <c r="AE25" s="121">
        <f t="shared" si="27"/>
        <v>8.5247863247863247</v>
      </c>
      <c r="AF25" s="116">
        <f t="shared" si="7"/>
        <v>0.7592775853537852</v>
      </c>
      <c r="AG25" s="116">
        <f t="shared" si="8"/>
        <v>0.98474855729596045</v>
      </c>
      <c r="AH25" s="116">
        <f t="shared" si="9"/>
        <v>0</v>
      </c>
      <c r="AI25" s="116">
        <f t="shared" si="10"/>
        <v>9.1954022988505746E-2</v>
      </c>
      <c r="AJ25" s="116">
        <f t="shared" si="11"/>
        <v>0.86357526881720426</v>
      </c>
      <c r="AK25" s="116">
        <f t="shared" si="12"/>
        <v>1.2258064516129032</v>
      </c>
      <c r="AL25" s="116">
        <f t="shared" si="13"/>
        <v>0</v>
      </c>
      <c r="AM25" s="116">
        <f t="shared" si="14"/>
        <v>0</v>
      </c>
      <c r="AN25" s="116">
        <f t="shared" si="15"/>
        <v>0</v>
      </c>
      <c r="AO25" s="116">
        <f t="shared" si="16"/>
        <v>0</v>
      </c>
      <c r="AQ25" s="118">
        <f t="shared" si="17"/>
        <v>0.7592775853537852</v>
      </c>
      <c r="AR25" s="118">
        <f t="shared" si="18"/>
        <v>0.89802754000744323</v>
      </c>
      <c r="AS25" s="118">
        <f t="shared" si="19"/>
        <v>0.86357526881720426</v>
      </c>
      <c r="AT25" s="118">
        <f t="shared" si="20"/>
        <v>1.2916666666666667</v>
      </c>
    </row>
    <row r="26" spans="1:46" ht="25.5" customHeight="1" x14ac:dyDescent="0.35">
      <c r="A26" s="97" t="s">
        <v>24</v>
      </c>
      <c r="B26" s="110" t="s">
        <v>78</v>
      </c>
      <c r="C26" s="112"/>
      <c r="D26" s="90">
        <v>1476</v>
      </c>
      <c r="E26" s="91">
        <v>1077.25</v>
      </c>
      <c r="F26" s="91">
        <v>762</v>
      </c>
      <c r="G26" s="91">
        <v>996.75</v>
      </c>
      <c r="H26" s="91">
        <v>0</v>
      </c>
      <c r="I26" s="91">
        <v>0</v>
      </c>
      <c r="J26" s="91">
        <v>638.75</v>
      </c>
      <c r="K26" s="91">
        <v>429</v>
      </c>
      <c r="L26" s="91">
        <v>1116</v>
      </c>
      <c r="M26" s="91">
        <v>995.5</v>
      </c>
      <c r="N26" s="92">
        <v>372</v>
      </c>
      <c r="O26" s="91">
        <v>720</v>
      </c>
      <c r="P26" s="91">
        <v>0</v>
      </c>
      <c r="Q26" s="92">
        <v>0</v>
      </c>
      <c r="R26" s="92">
        <v>0</v>
      </c>
      <c r="S26" s="92">
        <v>36</v>
      </c>
      <c r="T26" s="92">
        <v>0</v>
      </c>
      <c r="U26" s="92">
        <v>0</v>
      </c>
      <c r="V26" s="92">
        <v>0</v>
      </c>
      <c r="W26" s="92">
        <v>0</v>
      </c>
      <c r="X26" s="92">
        <v>620</v>
      </c>
      <c r="Y26" s="115">
        <f t="shared" si="21"/>
        <v>3.3431451612903227</v>
      </c>
      <c r="Z26" s="115">
        <f t="shared" si="22"/>
        <v>2.7689516129032259</v>
      </c>
      <c r="AA26" s="115">
        <f t="shared" si="23"/>
        <v>0</v>
      </c>
      <c r="AB26" s="115">
        <f t="shared" si="24"/>
        <v>0.75</v>
      </c>
      <c r="AC26" s="115">
        <f t="shared" si="25"/>
        <v>0</v>
      </c>
      <c r="AD26" s="117">
        <f t="shared" si="26"/>
        <v>0</v>
      </c>
      <c r="AE26" s="121">
        <f t="shared" si="27"/>
        <v>6.8620967741935486</v>
      </c>
      <c r="AF26" s="116">
        <f t="shared" si="7"/>
        <v>0.72984417344173447</v>
      </c>
      <c r="AG26" s="116">
        <f t="shared" si="8"/>
        <v>1.3080708661417322</v>
      </c>
      <c r="AH26" s="116">
        <f t="shared" si="9"/>
        <v>0</v>
      </c>
      <c r="AI26" s="116">
        <f t="shared" si="10"/>
        <v>0.67162426614481407</v>
      </c>
      <c r="AJ26" s="116">
        <f t="shared" si="11"/>
        <v>0.89202508960573479</v>
      </c>
      <c r="AK26" s="116">
        <f t="shared" si="12"/>
        <v>1.935483870967742</v>
      </c>
      <c r="AL26" s="116">
        <f t="shared" si="13"/>
        <v>0</v>
      </c>
      <c r="AM26" s="116">
        <f t="shared" si="14"/>
        <v>0</v>
      </c>
      <c r="AN26" s="116">
        <f t="shared" si="15"/>
        <v>0</v>
      </c>
      <c r="AO26" s="116">
        <f t="shared" si="16"/>
        <v>0</v>
      </c>
      <c r="AQ26" s="118">
        <f t="shared" si="17"/>
        <v>0.72984417344173447</v>
      </c>
      <c r="AR26" s="118">
        <f t="shared" si="18"/>
        <v>1.017847581652686</v>
      </c>
      <c r="AS26" s="118">
        <f t="shared" si="19"/>
        <v>0.89202508960573479</v>
      </c>
      <c r="AT26" s="118">
        <f t="shared" si="20"/>
        <v>2.032258064516129</v>
      </c>
    </row>
    <row r="27" spans="1:46" ht="25.5" customHeight="1" x14ac:dyDescent="0.35">
      <c r="A27" s="97" t="s">
        <v>25</v>
      </c>
      <c r="B27" s="110" t="s">
        <v>67</v>
      </c>
      <c r="C27" s="112"/>
      <c r="D27" s="90">
        <v>1478</v>
      </c>
      <c r="E27" s="91">
        <v>1340.5</v>
      </c>
      <c r="F27" s="91">
        <v>1478</v>
      </c>
      <c r="G27" s="91">
        <v>1809.5</v>
      </c>
      <c r="H27" s="91">
        <v>163</v>
      </c>
      <c r="I27" s="91">
        <v>228.5</v>
      </c>
      <c r="J27" s="91">
        <v>326</v>
      </c>
      <c r="K27" s="91">
        <v>126.5</v>
      </c>
      <c r="L27" s="91">
        <v>744</v>
      </c>
      <c r="M27" s="91">
        <v>749.5</v>
      </c>
      <c r="N27" s="92">
        <v>1116</v>
      </c>
      <c r="O27" s="91">
        <v>1116</v>
      </c>
      <c r="P27" s="91">
        <v>0</v>
      </c>
      <c r="Q27" s="92">
        <v>0</v>
      </c>
      <c r="R27" s="92">
        <v>0</v>
      </c>
      <c r="S27" s="92">
        <v>36</v>
      </c>
      <c r="T27" s="92">
        <v>163</v>
      </c>
      <c r="U27" s="92">
        <v>140.5</v>
      </c>
      <c r="V27" s="92">
        <v>0</v>
      </c>
      <c r="W27" s="92">
        <v>0</v>
      </c>
      <c r="X27" s="92">
        <v>624</v>
      </c>
      <c r="Y27" s="115">
        <f t="shared" si="21"/>
        <v>3.3493589743589745</v>
      </c>
      <c r="Z27" s="115">
        <f t="shared" si="22"/>
        <v>4.6883012820512819</v>
      </c>
      <c r="AA27" s="115">
        <f t="shared" si="23"/>
        <v>0.36618589743589741</v>
      </c>
      <c r="AB27" s="115">
        <f t="shared" si="24"/>
        <v>0.26041666666666669</v>
      </c>
      <c r="AC27" s="115">
        <f t="shared" si="25"/>
        <v>0.22516025641025642</v>
      </c>
      <c r="AD27" s="117">
        <f t="shared" si="26"/>
        <v>0</v>
      </c>
      <c r="AE27" s="121">
        <f t="shared" si="27"/>
        <v>8.8894230769230766</v>
      </c>
      <c r="AF27" s="116">
        <f t="shared" si="7"/>
        <v>0.90696887686062244</v>
      </c>
      <c r="AG27" s="116">
        <f t="shared" si="8"/>
        <v>1.2242895805142084</v>
      </c>
      <c r="AH27" s="116">
        <f t="shared" si="9"/>
        <v>1.4018404907975459</v>
      </c>
      <c r="AI27" s="116">
        <f t="shared" si="10"/>
        <v>0.3880368098159509</v>
      </c>
      <c r="AJ27" s="116">
        <f t="shared" si="11"/>
        <v>1.0073924731182795</v>
      </c>
      <c r="AK27" s="116">
        <f t="shared" si="12"/>
        <v>1</v>
      </c>
      <c r="AL27" s="116">
        <f t="shared" si="13"/>
        <v>0</v>
      </c>
      <c r="AM27" s="116">
        <f t="shared" si="14"/>
        <v>0</v>
      </c>
      <c r="AN27" s="116">
        <f t="shared" si="15"/>
        <v>0.8619631901840491</v>
      </c>
      <c r="AO27" s="116">
        <f t="shared" si="16"/>
        <v>0</v>
      </c>
      <c r="AQ27" s="118">
        <f t="shared" si="17"/>
        <v>0.95612431444241319</v>
      </c>
      <c r="AR27" s="118">
        <f t="shared" si="18"/>
        <v>1.0731707317073171</v>
      </c>
      <c r="AS27" s="118">
        <f t="shared" si="19"/>
        <v>1.0073924731182795</v>
      </c>
      <c r="AT27" s="118">
        <f t="shared" si="20"/>
        <v>1.032258064516129</v>
      </c>
    </row>
    <row r="28" spans="1:46" ht="25.5" customHeight="1" x14ac:dyDescent="0.35">
      <c r="A28" s="97" t="s">
        <v>56</v>
      </c>
      <c r="B28" s="110" t="s">
        <v>80</v>
      </c>
      <c r="C28" s="112"/>
      <c r="D28" s="90">
        <v>4729</v>
      </c>
      <c r="E28" s="91">
        <v>5155</v>
      </c>
      <c r="F28" s="91">
        <v>1576</v>
      </c>
      <c r="G28" s="91">
        <v>1989.5</v>
      </c>
      <c r="H28" s="91">
        <v>0</v>
      </c>
      <c r="I28" s="91">
        <v>0</v>
      </c>
      <c r="J28" s="91">
        <v>0</v>
      </c>
      <c r="K28" s="91">
        <v>0</v>
      </c>
      <c r="L28" s="91">
        <v>4464</v>
      </c>
      <c r="M28" s="91">
        <v>4478.5</v>
      </c>
      <c r="N28" s="92">
        <v>1116</v>
      </c>
      <c r="O28" s="91">
        <v>1242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3870</v>
      </c>
      <c r="Y28" s="115">
        <f t="shared" si="21"/>
        <v>2.4892764857881136</v>
      </c>
      <c r="Z28" s="115">
        <f t="shared" si="22"/>
        <v>0.83501291989664084</v>
      </c>
      <c r="AA28" s="115">
        <f t="shared" si="23"/>
        <v>0</v>
      </c>
      <c r="AB28" s="115">
        <f t="shared" si="24"/>
        <v>0</v>
      </c>
      <c r="AC28" s="115">
        <f t="shared" si="25"/>
        <v>0</v>
      </c>
      <c r="AD28" s="117">
        <f t="shared" si="26"/>
        <v>0</v>
      </c>
      <c r="AE28" s="121">
        <f t="shared" si="27"/>
        <v>3.3242894056847545</v>
      </c>
      <c r="AF28" s="116">
        <f t="shared" si="7"/>
        <v>1.0900824698667795</v>
      </c>
      <c r="AG28" s="116">
        <f t="shared" si="8"/>
        <v>1.2623730964467006</v>
      </c>
      <c r="AH28" s="116">
        <f t="shared" si="9"/>
        <v>0</v>
      </c>
      <c r="AI28" s="116">
        <f t="shared" si="10"/>
        <v>0</v>
      </c>
      <c r="AJ28" s="116">
        <f t="shared" si="11"/>
        <v>1.0032482078853047</v>
      </c>
      <c r="AK28" s="116">
        <f t="shared" si="12"/>
        <v>1.1129032258064515</v>
      </c>
      <c r="AL28" s="116">
        <f t="shared" si="13"/>
        <v>0</v>
      </c>
      <c r="AM28" s="116">
        <f t="shared" si="14"/>
        <v>0</v>
      </c>
      <c r="AN28" s="116">
        <f t="shared" si="15"/>
        <v>0</v>
      </c>
      <c r="AO28" s="116">
        <f t="shared" si="16"/>
        <v>0</v>
      </c>
      <c r="AQ28" s="118">
        <f t="shared" si="17"/>
        <v>1.0900824698667795</v>
      </c>
      <c r="AR28" s="118">
        <f t="shared" si="18"/>
        <v>1.2623730964467006</v>
      </c>
      <c r="AS28" s="118">
        <f t="shared" si="19"/>
        <v>1.0032482078853047</v>
      </c>
      <c r="AT28" s="118">
        <f t="shared" si="20"/>
        <v>1.1129032258064515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2" priority="8">
      <formula>$O$620=1</formula>
    </cfRule>
  </conditionalFormatting>
  <conditionalFormatting sqref="T5:W28">
    <cfRule type="expression" dxfId="1" priority="2">
      <formula>$J$619=1</formula>
    </cfRule>
  </conditionalFormatting>
  <conditionalFormatting sqref="AH4:AH28">
    <cfRule type="expression" dxfId="0" priority="1">
      <formula>$O$626=1</formula>
    </cfRule>
  </conditionalFormatting>
  <dataValidations count="5">
    <dataValidation type="decimal" operator="greaterThanOrEqual" allowBlank="1" showInputMessage="1" showErrorMessage="1" sqref="AD4:AJ28">
      <formula1>0</formula1>
    </dataValidation>
    <dataValidation operator="greaterThan" allowBlank="1" showInputMessage="1" showErrorMessage="1" sqref="A4:A28"/>
    <dataValidation type="whole" operator="greaterThanOrEqual" allowBlank="1" showInputMessage="1" showErrorMessage="1" errorTitle="Whole positive numbers only" error="Please only enter positive whole numbers in these fields" sqref="X5:X28">
      <formula1>0</formula1>
    </dataValidation>
    <dataValidation type="decimal" operator="greaterThan" allowBlank="1" showInputMessage="1" showErrorMessage="1" errorTitle="Only positive values" error="Please only enter positive whole or decimal values in these fields" sqref="D4:W28">
      <formula1>0</formula1>
    </dataValidation>
    <dataValidation type="list" allowBlank="1" showInputMessage="1" showErrorMessage="1" sqref="B4:C28">
      <formula1>$BG$17:$BG$91</formula1>
    </dataValidation>
  </dataValidations>
  <pageMargins left="0" right="0" top="0" bottom="0" header="0" footer="0"/>
  <pageSetup paperSize="9" scale="79" orientation="portrait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%summary </vt:lpstr>
      <vt:lpstr>October</vt:lpstr>
      <vt:lpstr>March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2020-08-11T16:49:11Z</cp:lastPrinted>
  <dcterms:created xsi:type="dcterms:W3CDTF">2014-08-05T09:45:53Z</dcterms:created>
  <dcterms:modified xsi:type="dcterms:W3CDTF">2022-02-18T10:20:42Z</dcterms:modified>
</cp:coreProperties>
</file>